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440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8" i="1"/>
  <c r="G49"/>
  <c r="G43"/>
  <c r="G17" l="1"/>
  <c r="G8" l="1"/>
  <c r="G11" l="1"/>
  <c r="G39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6" l="1"/>
  <c r="G9"/>
  <c r="G47" l="1"/>
  <c r="G46"/>
  <c r="G45" s="1"/>
  <c r="E62" s="1"/>
  <c r="G62" s="1"/>
  <c r="G7"/>
  <c r="G6" s="1"/>
  <c r="G5" s="1"/>
  <c r="D58" s="1"/>
  <c r="G44"/>
  <c r="G42"/>
  <c r="G41"/>
  <c r="G40" l="1"/>
  <c r="D61" s="1"/>
  <c r="G61" s="1"/>
  <c r="E58"/>
  <c r="G58" s="1"/>
  <c r="G12"/>
  <c r="G13"/>
  <c r="G14"/>
  <c r="G15"/>
  <c r="G10" l="1"/>
  <c r="D59" s="1"/>
  <c r="D60"/>
  <c r="E60" l="1"/>
  <c r="G60" s="1"/>
  <c r="D63"/>
  <c r="E59"/>
  <c r="D64" l="1"/>
  <c r="E63"/>
  <c r="E64" s="1"/>
  <c r="E65" s="1"/>
  <c r="G59"/>
  <c r="G63" l="1"/>
  <c r="D65"/>
  <c r="G65" s="1"/>
  <c r="G64"/>
</calcChain>
</file>

<file path=xl/sharedStrings.xml><?xml version="1.0" encoding="utf-8"?>
<sst xmlns="http://schemas.openxmlformats.org/spreadsheetml/2006/main" count="167" uniqueCount="122">
  <si>
    <t>Redni broj</t>
  </si>
  <si>
    <t>Opis usluge</t>
  </si>
  <si>
    <t>Jedinica mjere</t>
  </si>
  <si>
    <t>Jedinična cijena u kn</t>
  </si>
  <si>
    <t>(1)</t>
  </si>
  <si>
    <t>(2)</t>
  </si>
  <si>
    <t>(3)</t>
  </si>
  <si>
    <t>(4)</t>
  </si>
  <si>
    <t>(5)</t>
  </si>
  <si>
    <t>(6)</t>
  </si>
  <si>
    <t>(7)=(4)x(5)x(6)</t>
  </si>
  <si>
    <t>1.1</t>
  </si>
  <si>
    <t>kom</t>
  </si>
  <si>
    <t>1.2</t>
  </si>
  <si>
    <t>2.1</t>
  </si>
  <si>
    <t>1.</t>
  </si>
  <si>
    <t>1.1.1</t>
  </si>
  <si>
    <t>1.1.2</t>
  </si>
  <si>
    <t>2.</t>
  </si>
  <si>
    <t>Pozivi prema nepokretnim mrežama unutar RH</t>
  </si>
  <si>
    <t>SMS</t>
  </si>
  <si>
    <t>MMS</t>
  </si>
  <si>
    <t>min</t>
  </si>
  <si>
    <t>3.</t>
  </si>
  <si>
    <t>3.1</t>
  </si>
  <si>
    <t>SMS međunarodni</t>
  </si>
  <si>
    <t>SMS roaming iz ostalih zemalja Europe i svijeta</t>
  </si>
  <si>
    <t>MMS međunarodni</t>
  </si>
  <si>
    <t>MMS roaming iz ostalih zemalja Europe i svijeta</t>
  </si>
  <si>
    <t>Cijena razgovora dolaznih poziva u roamingu iz ostalih zemalja Europe i svijeta</t>
  </si>
  <si>
    <t>Cijena razgovora odlaznih poziva u roamingu iz ostalih zemalja Europe i svijeta</t>
  </si>
  <si>
    <t>Cijena razgovora prema inozemnim mrežama u EU</t>
  </si>
  <si>
    <t>Cijena razgovora prema inozemnim mrežama u ostalim državama Europe i svijeta</t>
  </si>
  <si>
    <t>Iznos naknade za uspostavu poziva</t>
  </si>
  <si>
    <t>4.</t>
  </si>
  <si>
    <t>4.1</t>
  </si>
  <si>
    <t>4G Modem</t>
  </si>
  <si>
    <t>5.</t>
  </si>
  <si>
    <t>5.1</t>
  </si>
  <si>
    <t>5.2</t>
  </si>
  <si>
    <t>5.3</t>
  </si>
  <si>
    <t>Ukupna cijena u kn (bez PDV-a)</t>
  </si>
  <si>
    <t>TROŠKOVNIK C - Cjenik međunarodnog i roaming prometa za mobile govorne priključke</t>
  </si>
  <si>
    <t>TROŠKOVNIK A - Cjenik mjesečnih naknada</t>
  </si>
  <si>
    <t>RED. BR.</t>
  </si>
  <si>
    <t>TROŠKOVNIK</t>
  </si>
  <si>
    <t>TROŠKOVNIK A</t>
  </si>
  <si>
    <t>TROŠKOVNIK B</t>
  </si>
  <si>
    <t>TROŠKOVNIK C</t>
  </si>
  <si>
    <t>TROŠKOVNIK D</t>
  </si>
  <si>
    <t>TROŠKOVNIK E</t>
  </si>
  <si>
    <t>CIJENA PONUDE BEZ PDV-a</t>
  </si>
  <si>
    <t>PDV</t>
  </si>
  <si>
    <t>Okvirne mjesečne količine</t>
  </si>
  <si>
    <t>Okvirne količine za prvih 12 mjeseci</t>
  </si>
  <si>
    <t>6.</t>
  </si>
  <si>
    <t>Okvirne količine za drugih 12 mjeseci</t>
  </si>
  <si>
    <t>Ukupna cijena za 24 
mjeseca bez PDV-a</t>
  </si>
  <si>
    <t>REKAPITULACIJA</t>
  </si>
  <si>
    <t>Cijena za prvih 12 mjeseci PDV-a</t>
  </si>
  <si>
    <t>Cijena za drugih 12 mjeseca bez PDV-a</t>
  </si>
  <si>
    <t>Naknada za mobilni govorni priključak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</si>
  <si>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</si>
  <si>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</si>
  <si>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</si>
  <si>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</si>
  <si>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</si>
  <si>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</si>
  <si>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</si>
  <si>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</si>
  <si>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</si>
  <si>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</si>
  <si>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</si>
  <si>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</si>
  <si>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</si>
  <si>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</si>
  <si>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</si>
  <si>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</si>
  <si>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TROŠKOVNIK B - Cjenik usluga nakon iskorištenih tarifnih količina. Usluge unutar nacionalnih mreža nakon iskorištenog  glasovnog i sms prometa uključenog u mjesečnu naknadu za sve mobilne govorne priključke</t>
  </si>
  <si>
    <t>2.2</t>
  </si>
  <si>
    <t>2.3</t>
  </si>
  <si>
    <t>2.4</t>
  </si>
  <si>
    <t>2.5</t>
  </si>
  <si>
    <t>Ugovorno razdoblje mjeseci</t>
  </si>
  <si>
    <t>SMS roaming iz Srbije</t>
  </si>
  <si>
    <t>SMS roaming iz Bosne i Hercegovine</t>
  </si>
  <si>
    <t>SMS roaming iz Crne Gore</t>
  </si>
  <si>
    <t>MMS roaming iz Bosne i Hercegovine</t>
  </si>
  <si>
    <t>MMS roaming iz Srbije</t>
  </si>
  <si>
    <t>MMS roaming iz Crne Gore</t>
  </si>
  <si>
    <t>Cijena razgovora dolaznih poziva u roamingu iz Bosne i Hercegovine</t>
  </si>
  <si>
    <t>Cijena razgovora dolaznih poziva u roamingu iz Srbije</t>
  </si>
  <si>
    <t>Cijena razgovora dolaznih poziva u roamingu iz Crne Gore</t>
  </si>
  <si>
    <t>Cijena razgovora odlaznih poziva u roamingu iz Bosne i Hercegovine</t>
  </si>
  <si>
    <t>Cijena razgovora odlaznih poziva u roamingu iz Srbije</t>
  </si>
  <si>
    <t>Cijena razgovora odlaznih poziva u roamingu iz Crne Gore</t>
  </si>
  <si>
    <t>Cijena razgovora prema inozemnim mrežama u Srbiji</t>
  </si>
  <si>
    <t>Cijena razgovora prema inozemnim mrežama u Bosni i Hercegovini</t>
  </si>
  <si>
    <t>Cijena razgovora prema inozemnim mrežama u Crnoj Gori</t>
  </si>
  <si>
    <t>3.18</t>
  </si>
  <si>
    <t>3.19</t>
  </si>
  <si>
    <t>3.20</t>
  </si>
  <si>
    <t>3.21</t>
  </si>
  <si>
    <t>3.22</t>
  </si>
  <si>
    <t>3.23</t>
  </si>
  <si>
    <r>
      <t xml:space="preserve">Mjesečna naknada za mobilni govorni priključak uključen u VPN Naručitelja s uključenim uslugama:
</t>
    </r>
    <r>
      <rPr>
        <i/>
        <sz val="11"/>
        <rFont val="Calibri"/>
        <family val="2"/>
        <charset val="238"/>
        <scheme val="minor"/>
      </rPr>
      <t>- minimalno 400 min prema svim nacionalnim pokretnim i nepokretnim mrežama u RH
- minimalno 200 SMS poruka prema svim mrežama u RH
- minimalno 2GB prijenosa podataka unutar RH*</t>
    </r>
    <r>
      <rPr>
        <b/>
        <i/>
        <sz val="11"/>
        <rFont val="Calibri"/>
        <family val="2"/>
        <charset val="238"/>
        <scheme val="minor"/>
      </rPr>
      <t xml:space="preserve">
(* Nakon iskorištenog ponuđenog podatkovnog paketa, Ponuditelj treba osigurati smanjenje brzine prijenosa podataka do isteka obračunskog razdoblja bez dodatne naplate Naručitelju)</t>
    </r>
    <r>
      <rPr>
        <i/>
        <sz val="11"/>
        <rFont val="Calibri"/>
        <family val="2"/>
        <charset val="238"/>
        <scheme val="minor"/>
      </rPr>
      <t xml:space="preserve">
- neograničen broj govornih minuta prema mobilnim linijama unutar VPN-a Naručitelja
</t>
    </r>
    <r>
      <rPr>
        <b/>
        <i/>
        <sz val="11"/>
        <rFont val="Calibri"/>
        <family val="2"/>
        <charset val="238"/>
        <scheme val="minor"/>
      </rPr>
      <t xml:space="preserve">(NAPOMENA: </t>
    </r>
    <r>
      <rPr>
        <i/>
        <sz val="11"/>
        <rFont val="Calibri"/>
        <family val="2"/>
        <charset val="238"/>
        <scheme val="minor"/>
      </rPr>
      <t>Naknada za pristup mobilnoj mreži je uračunata u iznos mjesečne naknade</t>
    </r>
    <r>
      <rPr>
        <b/>
        <i/>
        <sz val="11"/>
        <rFont val="Calibri"/>
        <family val="2"/>
        <charset val="238"/>
        <scheme val="minor"/>
      </rPr>
      <t>)</t>
    </r>
  </si>
  <si>
    <r>
      <t xml:space="preserve">Naknada za uslugu prijenosa podataka:                                                                                       Mjesečna naknada priključka za mobilni prijenos podataka s uključenim podatkovnim prometom od minimalno 5GB*
(GPRS/EDGE/UMTS/HSDPA/LTE)
</t>
    </r>
    <r>
      <rPr>
        <b/>
        <sz val="11"/>
        <rFont val="Calibri"/>
        <family val="2"/>
        <charset val="238"/>
        <scheme val="minor"/>
      </rPr>
      <t xml:space="preserve">(* Nakon iskorištenog ponuđenog podatkovnog paketa, Ponuditelj treba osigurati smanjenje brzine prijenosa podataka do isteka obračunskog razdoblja bez dodatne naplate Naručitelju)
(NAPOMENA: </t>
    </r>
    <r>
      <rPr>
        <sz val="11"/>
        <rFont val="Calibri"/>
        <family val="2"/>
        <charset val="238"/>
        <scheme val="minor"/>
      </rPr>
      <t>Naknada za pristup mobilnoj mreži je uračunata u iznos mjesečne naknade</t>
    </r>
    <r>
      <rPr>
        <b/>
        <sz val="11"/>
        <rFont val="Calibri"/>
        <family val="2"/>
        <charset val="238"/>
        <scheme val="minor"/>
      </rPr>
      <t>)</t>
    </r>
    <r>
      <rPr>
        <sz val="11"/>
        <rFont val="Calibri"/>
        <family val="2"/>
        <charset val="238"/>
        <scheme val="minor"/>
      </rPr>
      <t xml:space="preserve">
</t>
    </r>
  </si>
  <si>
    <t>4.2</t>
  </si>
  <si>
    <t>4.3</t>
  </si>
  <si>
    <t>UKUPNA CIJENA PONUDE S PDV-om</t>
  </si>
  <si>
    <t>4.4</t>
  </si>
  <si>
    <t>5.4</t>
  </si>
  <si>
    <t>GSM telefon TIP 1 - Ponuđeni mobilni uređaj: ____________________________ ili drugi "jednako vrijedan" uređaj</t>
  </si>
  <si>
    <t>GSM telefon TIP 2 - Ponuđeni mobilni uređaj: ____________________________ ili drugi "jednako vrijedan" uređaj</t>
  </si>
  <si>
    <t>GSM telefon TIP 3 - Ponuđeni mobilni uređaj: ____________________________ ili drugi "jednako vrijedan" uređaj</t>
  </si>
  <si>
    <t>Pozivima prema ostalim pokretnim mrežama unutar RH</t>
  </si>
  <si>
    <t>Pozivi prema pokretnoj mreži operatera unutar RH</t>
  </si>
  <si>
    <r>
      <t xml:space="preserve">TROŠKOVNIK E - Cjenik mobilnih uređaja 
</t>
    </r>
    <r>
      <rPr>
        <sz val="11"/>
        <rFont val="Calibri"/>
        <family val="2"/>
        <charset val="238"/>
        <scheme val="minor"/>
      </rPr>
      <t>Napomena: Molimo Ponuditelja da upiše model uređaja za točke 5.1, 5.2 i 5.3</t>
    </r>
  </si>
  <si>
    <r>
      <t xml:space="preserve">TROŠKOVNIK D - Cjenik mobilnih uređaja 
</t>
    </r>
    <r>
      <rPr>
        <sz val="11"/>
        <rFont val="Calibri"/>
        <family val="2"/>
        <charset val="238"/>
        <scheme val="minor"/>
      </rPr>
      <t>Napomena: Molimo Ponuditelja da upiše model uređaja za točke 4.1, 4.2 i 4.3</t>
    </r>
    <r>
      <rPr>
        <b/>
        <sz val="11"/>
        <rFont val="Calibri"/>
        <family val="2"/>
        <charset val="238"/>
        <scheme val="minor"/>
      </rPr>
      <t xml:space="preserve"> </t>
    </r>
  </si>
  <si>
    <t>Obrazac 2. Troškovnik: Usluge mobilne telefonije 2017</t>
  </si>
  <si>
    <t>NAPOMENA PONUDITELJIMA:</t>
  </si>
  <si>
    <t>Sukladno točki 13. DON-a, maksimalni iznos mjesečne pretplate za službene mobilne telefone državnih službenika citirane Odluke određen je do iznosa od 150,00 kuna, uključujući PDV i druge fiksne troškove po korisničkom broju.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</si>
</sst>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0" xfId="0" applyNumberFormat="1" applyFont="1"/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49" fontId="1" fillId="0" borderId="40" xfId="0" applyNumberFormat="1" applyFont="1" applyBorder="1" applyAlignment="1"/>
    <xf numFmtId="49" fontId="1" fillId="0" borderId="16" xfId="0" applyNumberFormat="1" applyFont="1" applyBorder="1" applyAlignment="1"/>
    <xf numFmtId="49" fontId="1" fillId="0" borderId="29" xfId="0" applyNumberFormat="1" applyFont="1" applyBorder="1" applyAlignment="1"/>
    <xf numFmtId="0" fontId="1" fillId="0" borderId="41" xfId="0" applyFont="1" applyFill="1" applyBorder="1" applyAlignment="1">
      <alignment vertical="center" wrapText="1"/>
    </xf>
    <xf numFmtId="4" fontId="1" fillId="0" borderId="41" xfId="0" applyNumberFormat="1" applyFont="1" applyBorder="1" applyAlignment="1"/>
    <xf numFmtId="0" fontId="5" fillId="0" borderId="41" xfId="0" applyFont="1" applyBorder="1" applyAlignment="1"/>
    <xf numFmtId="4" fontId="5" fillId="0" borderId="41" xfId="0" applyNumberFormat="1" applyFont="1" applyBorder="1" applyAlignment="1"/>
    <xf numFmtId="0" fontId="3" fillId="0" borderId="0" xfId="0" applyFont="1"/>
    <xf numFmtId="0" fontId="3" fillId="0" borderId="1" xfId="0" applyFont="1" applyBorder="1"/>
    <xf numFmtId="0" fontId="3" fillId="0" borderId="9" xfId="0" applyFont="1" applyBorder="1"/>
    <xf numFmtId="49" fontId="5" fillId="0" borderId="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4" fontId="5" fillId="0" borderId="35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49" fontId="5" fillId="0" borderId="39" xfId="0" applyNumberFormat="1" applyFont="1" applyBorder="1" applyAlignment="1"/>
    <xf numFmtId="49" fontId="5" fillId="0" borderId="34" xfId="0" applyNumberFormat="1" applyFont="1" applyBorder="1" applyAlignment="1"/>
    <xf numFmtId="49" fontId="5" fillId="0" borderId="3" xfId="0" applyNumberFormat="1" applyFont="1" applyBorder="1" applyAlignment="1"/>
    <xf numFmtId="49" fontId="5" fillId="0" borderId="4" xfId="0" applyNumberFormat="1" applyFont="1" applyBorder="1" applyAlignment="1"/>
    <xf numFmtId="49" fontId="5" fillId="0" borderId="30" xfId="0" applyNumberFormat="1" applyFont="1" applyBorder="1" applyAlignment="1"/>
    <xf numFmtId="49" fontId="5" fillId="0" borderId="31" xfId="0" applyNumberFormat="1" applyFont="1" applyBorder="1" applyAlignment="1"/>
    <xf numFmtId="4" fontId="5" fillId="0" borderId="18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/>
    <xf numFmtId="0" fontId="5" fillId="2" borderId="22" xfId="0" applyFont="1" applyFill="1" applyBorder="1" applyAlignment="1"/>
    <xf numFmtId="2" fontId="5" fillId="2" borderId="8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4" fontId="3" fillId="2" borderId="22" xfId="0" applyNumberFormat="1" applyFont="1" applyFill="1" applyBorder="1" applyAlignment="1">
      <alignment vertical="center" wrapText="1"/>
    </xf>
    <xf numFmtId="0" fontId="5" fillId="0" borderId="44" xfId="0" applyFont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3" fillId="0" borderId="9" xfId="0" applyFont="1" applyFill="1" applyBorder="1"/>
    <xf numFmtId="2" fontId="3" fillId="0" borderId="2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Fill="1" applyBorder="1" applyAlignment="1">
      <alignment wrapText="1"/>
    </xf>
    <xf numFmtId="4" fontId="3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wrapText="1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Layout" zoomScaleNormal="80" workbookViewId="0">
      <selection activeCell="B74" sqref="B74"/>
    </sheetView>
  </sheetViews>
  <sheetFormatPr defaultRowHeight="15"/>
  <cols>
    <col min="1" max="1" width="9.140625" style="3"/>
    <col min="2" max="2" width="71.85546875" customWidth="1"/>
    <col min="3" max="3" width="6.7109375" customWidth="1"/>
    <col min="4" max="5" width="13.28515625" customWidth="1"/>
    <col min="6" max="6" width="18.5703125" style="74" customWidth="1"/>
    <col min="7" max="7" width="18.5703125" customWidth="1"/>
    <col min="8" max="8" width="9.140625" customWidth="1"/>
  </cols>
  <sheetData>
    <row r="1" spans="1:12">
      <c r="A1" s="3" t="s">
        <v>119</v>
      </c>
    </row>
    <row r="2" spans="1:12" ht="15.75" thickBot="1"/>
    <row r="3" spans="1:12" s="2" customFormat="1" ht="45" customHeight="1" thickBot="1">
      <c r="A3" s="4" t="s">
        <v>0</v>
      </c>
      <c r="B3" s="5" t="s">
        <v>1</v>
      </c>
      <c r="C3" s="6" t="s">
        <v>2</v>
      </c>
      <c r="D3" s="6" t="s">
        <v>53</v>
      </c>
      <c r="E3" s="6" t="s">
        <v>83</v>
      </c>
      <c r="F3" s="75" t="s">
        <v>3</v>
      </c>
      <c r="G3" s="7" t="s">
        <v>41</v>
      </c>
      <c r="I3" s="1"/>
      <c r="J3" s="1"/>
      <c r="K3" s="1"/>
      <c r="L3" s="1"/>
    </row>
    <row r="4" spans="1:12" s="3" customFormat="1" ht="12" customHeight="1" thickBot="1">
      <c r="A4" s="90" t="s">
        <v>4</v>
      </c>
      <c r="B4" s="91" t="s">
        <v>5</v>
      </c>
      <c r="C4" s="91" t="s">
        <v>6</v>
      </c>
      <c r="D4" s="91" t="s">
        <v>7</v>
      </c>
      <c r="E4" s="91" t="s">
        <v>8</v>
      </c>
      <c r="F4" s="92" t="s">
        <v>9</v>
      </c>
      <c r="G4" s="93" t="s">
        <v>10</v>
      </c>
    </row>
    <row r="5" spans="1:12" s="3" customFormat="1" ht="15.75" thickBot="1">
      <c r="A5" s="94" t="s">
        <v>15</v>
      </c>
      <c r="B5" s="95" t="s">
        <v>43</v>
      </c>
      <c r="C5" s="96"/>
      <c r="D5" s="96"/>
      <c r="E5" s="96"/>
      <c r="F5" s="96"/>
      <c r="G5" s="97">
        <f>G6+G9</f>
        <v>0</v>
      </c>
    </row>
    <row r="6" spans="1:12" s="3" customFormat="1">
      <c r="A6" s="98" t="s">
        <v>11</v>
      </c>
      <c r="B6" s="99" t="s">
        <v>61</v>
      </c>
      <c r="C6" s="99"/>
      <c r="D6" s="99"/>
      <c r="E6" s="99"/>
      <c r="F6" s="99"/>
      <c r="G6" s="100">
        <f>G7+G8</f>
        <v>0</v>
      </c>
    </row>
    <row r="7" spans="1:12" ht="198.75" customHeight="1">
      <c r="A7" s="101" t="s">
        <v>16</v>
      </c>
      <c r="B7" s="102" t="s">
        <v>105</v>
      </c>
      <c r="C7" s="37" t="s">
        <v>12</v>
      </c>
      <c r="D7" s="37">
        <v>90</v>
      </c>
      <c r="E7" s="37">
        <v>12</v>
      </c>
      <c r="F7" s="76">
        <v>0</v>
      </c>
      <c r="G7" s="103">
        <f>D7*E7*F7</f>
        <v>0</v>
      </c>
    </row>
    <row r="8" spans="1:12">
      <c r="A8" s="10" t="s">
        <v>17</v>
      </c>
      <c r="B8" s="30" t="s">
        <v>33</v>
      </c>
      <c r="C8" s="8" t="s">
        <v>12</v>
      </c>
      <c r="D8" s="57">
        <v>17000</v>
      </c>
      <c r="E8" s="8">
        <v>12</v>
      </c>
      <c r="F8" s="76">
        <v>0</v>
      </c>
      <c r="G8" s="33">
        <f>D8*E8*F8</f>
        <v>0</v>
      </c>
    </row>
    <row r="9" spans="1:12" ht="133.5" customHeight="1" thickBot="1">
      <c r="A9" s="101" t="s">
        <v>13</v>
      </c>
      <c r="B9" s="104" t="s">
        <v>106</v>
      </c>
      <c r="C9" s="42" t="s">
        <v>12</v>
      </c>
      <c r="D9" s="42">
        <v>20</v>
      </c>
      <c r="E9" s="42">
        <v>12</v>
      </c>
      <c r="F9" s="105">
        <v>0</v>
      </c>
      <c r="G9" s="106">
        <f>D9*E9*F9</f>
        <v>0</v>
      </c>
    </row>
    <row r="10" spans="1:12" ht="30" customHeight="1" thickBot="1">
      <c r="A10" s="58" t="s">
        <v>18</v>
      </c>
      <c r="B10" s="124" t="s">
        <v>78</v>
      </c>
      <c r="C10" s="125"/>
      <c r="D10" s="125"/>
      <c r="E10" s="125"/>
      <c r="F10" s="126"/>
      <c r="G10" s="67">
        <f>SUM(G11:G15)</f>
        <v>0</v>
      </c>
    </row>
    <row r="11" spans="1:12">
      <c r="A11" s="101" t="s">
        <v>14</v>
      </c>
      <c r="B11" s="36" t="s">
        <v>19</v>
      </c>
      <c r="C11" s="37" t="s">
        <v>22</v>
      </c>
      <c r="D11" s="37">
        <v>2640</v>
      </c>
      <c r="E11" s="42">
        <v>12</v>
      </c>
      <c r="F11" s="76">
        <v>0</v>
      </c>
      <c r="G11" s="107">
        <f>D11*E11*F11</f>
        <v>0</v>
      </c>
    </row>
    <row r="12" spans="1:12">
      <c r="A12" s="101" t="s">
        <v>79</v>
      </c>
      <c r="B12" s="38" t="s">
        <v>115</v>
      </c>
      <c r="C12" s="37" t="s">
        <v>22</v>
      </c>
      <c r="D12" s="37">
        <v>4800</v>
      </c>
      <c r="E12" s="37">
        <v>12</v>
      </c>
      <c r="F12" s="76">
        <v>0</v>
      </c>
      <c r="G12" s="107">
        <f t="shared" ref="G12:G15" si="0">D12*E12*F12</f>
        <v>0</v>
      </c>
    </row>
    <row r="13" spans="1:12">
      <c r="A13" s="101" t="s">
        <v>80</v>
      </c>
      <c r="B13" s="38" t="s">
        <v>116</v>
      </c>
      <c r="C13" s="37" t="s">
        <v>22</v>
      </c>
      <c r="D13" s="37">
        <v>4800</v>
      </c>
      <c r="E13" s="42">
        <v>12</v>
      </c>
      <c r="F13" s="76">
        <v>0</v>
      </c>
      <c r="G13" s="107">
        <f t="shared" si="0"/>
        <v>0</v>
      </c>
    </row>
    <row r="14" spans="1:12">
      <c r="A14" s="101" t="s">
        <v>81</v>
      </c>
      <c r="B14" s="36" t="s">
        <v>20</v>
      </c>
      <c r="C14" s="37" t="s">
        <v>12</v>
      </c>
      <c r="D14" s="37">
        <v>6500</v>
      </c>
      <c r="E14" s="37">
        <v>12</v>
      </c>
      <c r="F14" s="76">
        <v>0</v>
      </c>
      <c r="G14" s="107">
        <f t="shared" si="0"/>
        <v>0</v>
      </c>
    </row>
    <row r="15" spans="1:12" ht="15.75" thickBot="1">
      <c r="A15" s="108" t="s">
        <v>82</v>
      </c>
      <c r="B15" s="109" t="s">
        <v>21</v>
      </c>
      <c r="C15" s="42" t="s">
        <v>12</v>
      </c>
      <c r="D15" s="42">
        <v>300</v>
      </c>
      <c r="E15" s="42">
        <v>12</v>
      </c>
      <c r="F15" s="89">
        <v>0</v>
      </c>
      <c r="G15" s="110">
        <f t="shared" si="0"/>
        <v>0</v>
      </c>
    </row>
    <row r="16" spans="1:12" ht="15.75" thickBot="1">
      <c r="A16" s="58" t="s">
        <v>23</v>
      </c>
      <c r="B16" s="68" t="s">
        <v>42</v>
      </c>
      <c r="C16" s="69"/>
      <c r="D16" s="69"/>
      <c r="E16" s="69"/>
      <c r="F16" s="69"/>
      <c r="G16" s="70">
        <f>SUM(G17:G39)</f>
        <v>0</v>
      </c>
    </row>
    <row r="17" spans="1:7">
      <c r="A17" s="10" t="s">
        <v>24</v>
      </c>
      <c r="B17" s="36" t="s">
        <v>25</v>
      </c>
      <c r="C17" s="37" t="s">
        <v>12</v>
      </c>
      <c r="D17" s="8">
        <v>300</v>
      </c>
      <c r="E17" s="8">
        <v>12</v>
      </c>
      <c r="F17" s="76">
        <v>0</v>
      </c>
      <c r="G17" s="34">
        <f>D17*E17*F17</f>
        <v>0</v>
      </c>
    </row>
    <row r="18" spans="1:7">
      <c r="A18" s="10" t="s">
        <v>62</v>
      </c>
      <c r="B18" s="36" t="s">
        <v>85</v>
      </c>
      <c r="C18" s="37" t="s">
        <v>12</v>
      </c>
      <c r="D18" s="8">
        <v>20</v>
      </c>
      <c r="E18" s="8">
        <v>12</v>
      </c>
      <c r="F18" s="76">
        <v>0</v>
      </c>
      <c r="G18" s="34">
        <f t="shared" ref="G18:G38" si="1">D18*E18*F18</f>
        <v>0</v>
      </c>
    </row>
    <row r="19" spans="1:7">
      <c r="A19" s="10" t="s">
        <v>63</v>
      </c>
      <c r="B19" s="36" t="s">
        <v>84</v>
      </c>
      <c r="C19" s="37" t="s">
        <v>12</v>
      </c>
      <c r="D19" s="8">
        <v>20</v>
      </c>
      <c r="E19" s="8">
        <v>12</v>
      </c>
      <c r="F19" s="76">
        <v>0</v>
      </c>
      <c r="G19" s="34">
        <f t="shared" si="1"/>
        <v>0</v>
      </c>
    </row>
    <row r="20" spans="1:7">
      <c r="A20" s="10" t="s">
        <v>64</v>
      </c>
      <c r="B20" s="36" t="s">
        <v>86</v>
      </c>
      <c r="C20" s="37" t="s">
        <v>12</v>
      </c>
      <c r="D20" s="8">
        <v>20</v>
      </c>
      <c r="E20" s="8">
        <v>12</v>
      </c>
      <c r="F20" s="76">
        <v>0</v>
      </c>
      <c r="G20" s="34">
        <f t="shared" si="1"/>
        <v>0</v>
      </c>
    </row>
    <row r="21" spans="1:7">
      <c r="A21" s="10" t="s">
        <v>65</v>
      </c>
      <c r="B21" s="36" t="s">
        <v>26</v>
      </c>
      <c r="C21" s="37" t="s">
        <v>12</v>
      </c>
      <c r="D21" s="8">
        <v>60</v>
      </c>
      <c r="E21" s="8">
        <v>12</v>
      </c>
      <c r="F21" s="76">
        <v>0</v>
      </c>
      <c r="G21" s="34">
        <f t="shared" si="1"/>
        <v>0</v>
      </c>
    </row>
    <row r="22" spans="1:7">
      <c r="A22" s="10" t="s">
        <v>66</v>
      </c>
      <c r="B22" s="36" t="s">
        <v>27</v>
      </c>
      <c r="C22" s="37" t="s">
        <v>12</v>
      </c>
      <c r="D22" s="8">
        <v>20</v>
      </c>
      <c r="E22" s="8">
        <v>12</v>
      </c>
      <c r="F22" s="76">
        <v>0</v>
      </c>
      <c r="G22" s="34">
        <f t="shared" si="1"/>
        <v>0</v>
      </c>
    </row>
    <row r="23" spans="1:7">
      <c r="A23" s="10" t="s">
        <v>67</v>
      </c>
      <c r="B23" s="36" t="s">
        <v>87</v>
      </c>
      <c r="C23" s="37" t="s">
        <v>12</v>
      </c>
      <c r="D23" s="8">
        <v>5</v>
      </c>
      <c r="E23" s="8">
        <v>12</v>
      </c>
      <c r="F23" s="76">
        <v>0</v>
      </c>
      <c r="G23" s="34">
        <f t="shared" si="1"/>
        <v>0</v>
      </c>
    </row>
    <row r="24" spans="1:7">
      <c r="A24" s="10" t="s">
        <v>68</v>
      </c>
      <c r="B24" s="36" t="s">
        <v>88</v>
      </c>
      <c r="C24" s="37" t="s">
        <v>12</v>
      </c>
      <c r="D24" s="8">
        <v>5</v>
      </c>
      <c r="E24" s="8">
        <v>12</v>
      </c>
      <c r="F24" s="76">
        <v>0</v>
      </c>
      <c r="G24" s="34">
        <f t="shared" si="1"/>
        <v>0</v>
      </c>
    </row>
    <row r="25" spans="1:7">
      <c r="A25" s="10" t="s">
        <v>69</v>
      </c>
      <c r="B25" s="36" t="s">
        <v>89</v>
      </c>
      <c r="C25" s="37" t="s">
        <v>12</v>
      </c>
      <c r="D25" s="8">
        <v>5</v>
      </c>
      <c r="E25" s="8">
        <v>12</v>
      </c>
      <c r="F25" s="76">
        <v>0</v>
      </c>
      <c r="G25" s="34">
        <f t="shared" si="1"/>
        <v>0</v>
      </c>
    </row>
    <row r="26" spans="1:7">
      <c r="A26" s="10" t="s">
        <v>70</v>
      </c>
      <c r="B26" s="36" t="s">
        <v>28</v>
      </c>
      <c r="C26" s="37" t="s">
        <v>12</v>
      </c>
      <c r="D26" s="8">
        <v>20</v>
      </c>
      <c r="E26" s="8">
        <v>12</v>
      </c>
      <c r="F26" s="76">
        <v>0</v>
      </c>
      <c r="G26" s="34">
        <f t="shared" si="1"/>
        <v>0</v>
      </c>
    </row>
    <row r="27" spans="1:7" ht="15" customHeight="1">
      <c r="A27" s="10" t="s">
        <v>71</v>
      </c>
      <c r="B27" s="38" t="s">
        <v>90</v>
      </c>
      <c r="C27" s="37" t="s">
        <v>22</v>
      </c>
      <c r="D27" s="8">
        <v>15</v>
      </c>
      <c r="E27" s="8">
        <v>12</v>
      </c>
      <c r="F27" s="76">
        <v>0</v>
      </c>
      <c r="G27" s="34">
        <f t="shared" si="1"/>
        <v>0</v>
      </c>
    </row>
    <row r="28" spans="1:7" ht="15" customHeight="1">
      <c r="A28" s="10" t="s">
        <v>72</v>
      </c>
      <c r="B28" s="38" t="s">
        <v>91</v>
      </c>
      <c r="C28" s="37" t="s">
        <v>22</v>
      </c>
      <c r="D28" s="8">
        <v>10</v>
      </c>
      <c r="E28" s="8">
        <v>12</v>
      </c>
      <c r="F28" s="76">
        <v>0</v>
      </c>
      <c r="G28" s="34">
        <f t="shared" si="1"/>
        <v>0</v>
      </c>
    </row>
    <row r="29" spans="1:7" ht="15" customHeight="1">
      <c r="A29" s="10" t="s">
        <v>73</v>
      </c>
      <c r="B29" s="38" t="s">
        <v>92</v>
      </c>
      <c r="C29" s="37" t="s">
        <v>22</v>
      </c>
      <c r="D29" s="8">
        <v>10</v>
      </c>
      <c r="E29" s="8">
        <v>12</v>
      </c>
      <c r="F29" s="76">
        <v>0</v>
      </c>
      <c r="G29" s="34">
        <f t="shared" si="1"/>
        <v>0</v>
      </c>
    </row>
    <row r="30" spans="1:7" ht="15" customHeight="1">
      <c r="A30" s="10" t="s">
        <v>74</v>
      </c>
      <c r="B30" s="38" t="s">
        <v>29</v>
      </c>
      <c r="C30" s="37" t="s">
        <v>22</v>
      </c>
      <c r="D30" s="8">
        <v>5</v>
      </c>
      <c r="E30" s="8">
        <v>12</v>
      </c>
      <c r="F30" s="76">
        <v>0</v>
      </c>
      <c r="G30" s="34">
        <f t="shared" si="1"/>
        <v>0</v>
      </c>
    </row>
    <row r="31" spans="1:7" ht="15" customHeight="1">
      <c r="A31" s="10" t="s">
        <v>75</v>
      </c>
      <c r="B31" s="38" t="s">
        <v>93</v>
      </c>
      <c r="C31" s="37" t="s">
        <v>22</v>
      </c>
      <c r="D31" s="8">
        <v>15</v>
      </c>
      <c r="E31" s="8">
        <v>12</v>
      </c>
      <c r="F31" s="76">
        <v>0</v>
      </c>
      <c r="G31" s="34">
        <f t="shared" si="1"/>
        <v>0</v>
      </c>
    </row>
    <row r="32" spans="1:7" ht="15" customHeight="1">
      <c r="A32" s="10" t="s">
        <v>76</v>
      </c>
      <c r="B32" s="38" t="s">
        <v>94</v>
      </c>
      <c r="C32" s="37" t="s">
        <v>22</v>
      </c>
      <c r="D32" s="8">
        <v>10</v>
      </c>
      <c r="E32" s="8">
        <v>12</v>
      </c>
      <c r="F32" s="76">
        <v>0</v>
      </c>
      <c r="G32" s="34">
        <f t="shared" si="1"/>
        <v>0</v>
      </c>
    </row>
    <row r="33" spans="1:7" ht="15" customHeight="1">
      <c r="A33" s="10" t="s">
        <v>77</v>
      </c>
      <c r="B33" s="38" t="s">
        <v>95</v>
      </c>
      <c r="C33" s="37" t="s">
        <v>22</v>
      </c>
      <c r="D33" s="8">
        <v>10</v>
      </c>
      <c r="E33" s="8">
        <v>12</v>
      </c>
      <c r="F33" s="76">
        <v>0</v>
      </c>
      <c r="G33" s="34">
        <f t="shared" si="1"/>
        <v>0</v>
      </c>
    </row>
    <row r="34" spans="1:7" ht="15" customHeight="1">
      <c r="A34" s="10" t="s">
        <v>99</v>
      </c>
      <c r="B34" s="38" t="s">
        <v>30</v>
      </c>
      <c r="C34" s="37" t="s">
        <v>22</v>
      </c>
      <c r="D34" s="8">
        <v>5</v>
      </c>
      <c r="E34" s="8">
        <v>12</v>
      </c>
      <c r="F34" s="76">
        <v>0</v>
      </c>
      <c r="G34" s="34">
        <f t="shared" si="1"/>
        <v>0</v>
      </c>
    </row>
    <row r="35" spans="1:7" ht="15" customHeight="1">
      <c r="A35" s="10" t="s">
        <v>100</v>
      </c>
      <c r="B35" s="38" t="s">
        <v>31</v>
      </c>
      <c r="C35" s="37" t="s">
        <v>22</v>
      </c>
      <c r="D35" s="8">
        <v>20</v>
      </c>
      <c r="E35" s="8">
        <v>12</v>
      </c>
      <c r="F35" s="76">
        <v>0</v>
      </c>
      <c r="G35" s="34">
        <f t="shared" si="1"/>
        <v>0</v>
      </c>
    </row>
    <row r="36" spans="1:7" ht="15" customHeight="1">
      <c r="A36" s="10" t="s">
        <v>101</v>
      </c>
      <c r="B36" s="38" t="s">
        <v>97</v>
      </c>
      <c r="C36" s="37" t="s">
        <v>22</v>
      </c>
      <c r="D36" s="8">
        <v>15</v>
      </c>
      <c r="E36" s="8">
        <v>12</v>
      </c>
      <c r="F36" s="76">
        <v>0</v>
      </c>
      <c r="G36" s="34">
        <f t="shared" si="1"/>
        <v>0</v>
      </c>
    </row>
    <row r="37" spans="1:7">
      <c r="A37" s="10" t="s">
        <v>102</v>
      </c>
      <c r="B37" s="38" t="s">
        <v>96</v>
      </c>
      <c r="C37" s="37" t="s">
        <v>22</v>
      </c>
      <c r="D37" s="8">
        <v>10</v>
      </c>
      <c r="E37" s="8">
        <v>12</v>
      </c>
      <c r="F37" s="76">
        <v>0</v>
      </c>
      <c r="G37" s="34">
        <f t="shared" si="1"/>
        <v>0</v>
      </c>
    </row>
    <row r="38" spans="1:7">
      <c r="A38" s="10" t="s">
        <v>103</v>
      </c>
      <c r="B38" s="38" t="s">
        <v>98</v>
      </c>
      <c r="C38" s="37" t="s">
        <v>22</v>
      </c>
      <c r="D38" s="8">
        <v>10</v>
      </c>
      <c r="E38" s="8">
        <v>12</v>
      </c>
      <c r="F38" s="76">
        <v>0</v>
      </c>
      <c r="G38" s="34">
        <f t="shared" si="1"/>
        <v>0</v>
      </c>
    </row>
    <row r="39" spans="1:7" ht="15" customHeight="1" thickBot="1">
      <c r="A39" s="10" t="s">
        <v>104</v>
      </c>
      <c r="B39" s="38" t="s">
        <v>32</v>
      </c>
      <c r="C39" s="37" t="s">
        <v>22</v>
      </c>
      <c r="D39" s="8">
        <v>5</v>
      </c>
      <c r="E39" s="8">
        <v>12</v>
      </c>
      <c r="F39" s="76">
        <v>0</v>
      </c>
      <c r="G39" s="34">
        <f>D39*E39*F39</f>
        <v>0</v>
      </c>
    </row>
    <row r="40" spans="1:7" ht="60" customHeight="1" thickBot="1">
      <c r="A40" s="58" t="s">
        <v>34</v>
      </c>
      <c r="B40" s="60" t="s">
        <v>118</v>
      </c>
      <c r="C40" s="61"/>
      <c r="D40" s="62" t="s">
        <v>54</v>
      </c>
      <c r="E40" s="63"/>
      <c r="F40" s="61"/>
      <c r="G40" s="67">
        <f>SUM(G41:G44)</f>
        <v>0</v>
      </c>
    </row>
    <row r="41" spans="1:7" ht="30">
      <c r="A41" s="12" t="s">
        <v>35</v>
      </c>
      <c r="B41" s="39" t="s">
        <v>112</v>
      </c>
      <c r="C41" s="40" t="s">
        <v>12</v>
      </c>
      <c r="D41" s="40">
        <v>5</v>
      </c>
      <c r="E41" s="40">
        <v>12</v>
      </c>
      <c r="F41" s="76">
        <v>0</v>
      </c>
      <c r="G41" s="41">
        <f>D41*F41</f>
        <v>0</v>
      </c>
    </row>
    <row r="42" spans="1:7" ht="30">
      <c r="A42" s="10" t="s">
        <v>107</v>
      </c>
      <c r="B42" s="38" t="s">
        <v>113</v>
      </c>
      <c r="C42" s="37" t="s">
        <v>12</v>
      </c>
      <c r="D42" s="37">
        <v>5</v>
      </c>
      <c r="E42" s="37">
        <v>12</v>
      </c>
      <c r="F42" s="76">
        <v>0</v>
      </c>
      <c r="G42" s="33">
        <f>D42*F42</f>
        <v>0</v>
      </c>
    </row>
    <row r="43" spans="1:7" ht="30">
      <c r="A43" s="11" t="s">
        <v>108</v>
      </c>
      <c r="B43" s="113" t="s">
        <v>114</v>
      </c>
      <c r="C43" s="42" t="s">
        <v>12</v>
      </c>
      <c r="D43" s="42">
        <v>40</v>
      </c>
      <c r="E43" s="42">
        <v>12</v>
      </c>
      <c r="F43" s="89">
        <v>0</v>
      </c>
      <c r="G43" s="33">
        <f t="shared" ref="G43" si="2">D43*F43</f>
        <v>0</v>
      </c>
    </row>
    <row r="44" spans="1:7" ht="15.75" thickBot="1">
      <c r="A44" s="11" t="s">
        <v>110</v>
      </c>
      <c r="B44" s="31" t="s">
        <v>36</v>
      </c>
      <c r="C44" s="42" t="s">
        <v>12</v>
      </c>
      <c r="D44" s="111">
        <v>20</v>
      </c>
      <c r="E44" s="42">
        <v>12</v>
      </c>
      <c r="F44" s="89">
        <v>0</v>
      </c>
      <c r="G44" s="35">
        <f>D44*F44</f>
        <v>0</v>
      </c>
    </row>
    <row r="45" spans="1:7" ht="60" customHeight="1" thickBot="1">
      <c r="A45" s="59" t="s">
        <v>37</v>
      </c>
      <c r="B45" s="60" t="s">
        <v>117</v>
      </c>
      <c r="C45" s="61"/>
      <c r="D45" s="62" t="s">
        <v>56</v>
      </c>
      <c r="E45" s="63"/>
      <c r="F45" s="79"/>
      <c r="G45" s="67">
        <f>SUM(G46:G49)</f>
        <v>0</v>
      </c>
    </row>
    <row r="46" spans="1:7" ht="30">
      <c r="A46" s="12" t="s">
        <v>38</v>
      </c>
      <c r="B46" s="39" t="s">
        <v>112</v>
      </c>
      <c r="C46" s="40" t="s">
        <v>12</v>
      </c>
      <c r="D46" s="40">
        <v>5</v>
      </c>
      <c r="E46" s="40">
        <v>12</v>
      </c>
      <c r="F46" s="76">
        <v>0</v>
      </c>
      <c r="G46" s="41">
        <f>D46*F46</f>
        <v>0</v>
      </c>
    </row>
    <row r="47" spans="1:7" ht="30">
      <c r="A47" s="10" t="s">
        <v>39</v>
      </c>
      <c r="B47" s="38" t="s">
        <v>113</v>
      </c>
      <c r="C47" s="37" t="s">
        <v>12</v>
      </c>
      <c r="D47" s="37">
        <v>5</v>
      </c>
      <c r="E47" s="37">
        <v>12</v>
      </c>
      <c r="F47" s="76">
        <v>0</v>
      </c>
      <c r="G47" s="33">
        <f>D47*F47</f>
        <v>0</v>
      </c>
    </row>
    <row r="48" spans="1:7" ht="30">
      <c r="A48" s="11" t="s">
        <v>40</v>
      </c>
      <c r="B48" s="113" t="s">
        <v>114</v>
      </c>
      <c r="C48" s="42" t="s">
        <v>12</v>
      </c>
      <c r="D48" s="42">
        <v>40</v>
      </c>
      <c r="E48" s="42">
        <v>12</v>
      </c>
      <c r="F48" s="89">
        <v>0</v>
      </c>
      <c r="G48" s="33">
        <f t="shared" ref="G48:G49" si="3">D48*F48</f>
        <v>0</v>
      </c>
    </row>
    <row r="49" spans="1:8" ht="15.75" thickBot="1">
      <c r="A49" s="71" t="s">
        <v>111</v>
      </c>
      <c r="B49" s="72" t="s">
        <v>36</v>
      </c>
      <c r="C49" s="73" t="s">
        <v>12</v>
      </c>
      <c r="D49" s="112">
        <v>5</v>
      </c>
      <c r="E49" s="73">
        <v>12</v>
      </c>
      <c r="F49" s="81">
        <v>0</v>
      </c>
      <c r="G49" s="114">
        <f t="shared" si="3"/>
        <v>0</v>
      </c>
    </row>
    <row r="50" spans="1:8">
      <c r="A50" s="15"/>
      <c r="B50" s="32"/>
      <c r="C50" s="32"/>
      <c r="D50" s="32"/>
      <c r="E50" s="32"/>
      <c r="F50" s="77"/>
      <c r="G50" s="43"/>
    </row>
    <row r="51" spans="1:8">
      <c r="A51" s="15"/>
      <c r="B51" s="32"/>
      <c r="C51" s="32"/>
      <c r="D51" s="32"/>
      <c r="E51" s="32"/>
      <c r="F51" s="77"/>
      <c r="G51" s="43"/>
    </row>
    <row r="52" spans="1:8">
      <c r="A52" s="15"/>
      <c r="B52" s="32"/>
      <c r="C52" s="32"/>
      <c r="D52" s="32"/>
      <c r="E52" s="32"/>
      <c r="F52" s="77"/>
      <c r="G52" s="43"/>
    </row>
    <row r="53" spans="1:8">
      <c r="A53" s="15"/>
      <c r="B53" s="32"/>
      <c r="C53" s="32"/>
      <c r="D53" s="32"/>
      <c r="E53" s="32"/>
      <c r="F53" s="77"/>
      <c r="G53" s="43"/>
    </row>
    <row r="54" spans="1:8">
      <c r="A54" s="15"/>
      <c r="B54" s="32"/>
      <c r="C54" s="32"/>
      <c r="D54" s="32"/>
      <c r="E54" s="32"/>
      <c r="F54" s="77"/>
      <c r="G54" s="43"/>
    </row>
    <row r="55" spans="1:8">
      <c r="A55" s="9" t="s">
        <v>58</v>
      </c>
      <c r="B55" s="29"/>
      <c r="C55" s="29"/>
      <c r="D55" s="29"/>
      <c r="E55" s="29"/>
      <c r="F55" s="78"/>
      <c r="G55" s="29"/>
    </row>
    <row r="56" spans="1:8" ht="15.75" thickBot="1">
      <c r="B56" s="29"/>
      <c r="C56" s="29"/>
      <c r="D56" s="29"/>
      <c r="E56" s="29"/>
      <c r="F56" s="78"/>
      <c r="G56" s="29"/>
    </row>
    <row r="57" spans="1:8" ht="60" customHeight="1" thickBot="1">
      <c r="A57" s="64" t="s">
        <v>44</v>
      </c>
      <c r="B57" s="65" t="s">
        <v>45</v>
      </c>
      <c r="C57" s="66"/>
      <c r="D57" s="62" t="s">
        <v>59</v>
      </c>
      <c r="E57" s="127" t="s">
        <v>60</v>
      </c>
      <c r="F57" s="128"/>
      <c r="G57" s="82" t="s">
        <v>57</v>
      </c>
      <c r="H57" s="25"/>
    </row>
    <row r="58" spans="1:8">
      <c r="A58" s="14" t="s">
        <v>15</v>
      </c>
      <c r="B58" s="44" t="s">
        <v>46</v>
      </c>
      <c r="C58" s="45"/>
      <c r="D58" s="46">
        <f>G5</f>
        <v>0</v>
      </c>
      <c r="E58" s="120">
        <f>D58</f>
        <v>0</v>
      </c>
      <c r="F58" s="121"/>
      <c r="G58" s="83">
        <f>D58+E58</f>
        <v>0</v>
      </c>
      <c r="H58" s="26"/>
    </row>
    <row r="59" spans="1:8">
      <c r="A59" s="13" t="s">
        <v>18</v>
      </c>
      <c r="B59" s="47" t="s">
        <v>47</v>
      </c>
      <c r="C59" s="48"/>
      <c r="D59" s="49">
        <f>G10</f>
        <v>0</v>
      </c>
      <c r="E59" s="122">
        <f>D59</f>
        <v>0</v>
      </c>
      <c r="F59" s="123"/>
      <c r="G59" s="84">
        <f>D59+E59</f>
        <v>0</v>
      </c>
      <c r="H59" s="26"/>
    </row>
    <row r="60" spans="1:8">
      <c r="A60" s="13" t="s">
        <v>23</v>
      </c>
      <c r="B60" s="47" t="s">
        <v>48</v>
      </c>
      <c r="C60" s="48"/>
      <c r="D60" s="49">
        <f>G16</f>
        <v>0</v>
      </c>
      <c r="E60" s="122">
        <f>D60</f>
        <v>0</v>
      </c>
      <c r="F60" s="123"/>
      <c r="G60" s="84">
        <f>D60+E60</f>
        <v>0</v>
      </c>
      <c r="H60" s="26"/>
    </row>
    <row r="61" spans="1:8">
      <c r="A61" s="17" t="s">
        <v>37</v>
      </c>
      <c r="B61" s="19" t="s">
        <v>49</v>
      </c>
      <c r="C61" s="20"/>
      <c r="D61" s="16">
        <f>G40</f>
        <v>0</v>
      </c>
      <c r="E61" s="118"/>
      <c r="F61" s="119"/>
      <c r="G61" s="85">
        <f>D61</f>
        <v>0</v>
      </c>
      <c r="H61" s="27"/>
    </row>
    <row r="62" spans="1:8" ht="15.75" thickBot="1">
      <c r="A62" s="18" t="s">
        <v>55</v>
      </c>
      <c r="B62" s="21" t="s">
        <v>50</v>
      </c>
      <c r="C62" s="21"/>
      <c r="D62" s="80"/>
      <c r="E62" s="116">
        <f>G45</f>
        <v>0</v>
      </c>
      <c r="F62" s="117"/>
      <c r="G62" s="86">
        <f>E62</f>
        <v>0</v>
      </c>
      <c r="H62" s="28"/>
    </row>
    <row r="63" spans="1:8">
      <c r="A63" s="22" t="s">
        <v>51</v>
      </c>
      <c r="B63" s="50"/>
      <c r="C63" s="51"/>
      <c r="D63" s="46">
        <f>SUM(D58+D59+D60+D61)</f>
        <v>0</v>
      </c>
      <c r="E63" s="120">
        <f>E58+E59+E60+E62</f>
        <v>0</v>
      </c>
      <c r="F63" s="121"/>
      <c r="G63" s="87">
        <f>D63+E63</f>
        <v>0</v>
      </c>
      <c r="H63" s="26"/>
    </row>
    <row r="64" spans="1:8">
      <c r="A64" s="23" t="s">
        <v>52</v>
      </c>
      <c r="B64" s="52"/>
      <c r="C64" s="53"/>
      <c r="D64" s="49">
        <f>D63*0.25</f>
        <v>0</v>
      </c>
      <c r="E64" s="122">
        <f>E63*0.25</f>
        <v>0</v>
      </c>
      <c r="F64" s="123"/>
      <c r="G64" s="88">
        <f>D64+E64</f>
        <v>0</v>
      </c>
      <c r="H64" s="26"/>
    </row>
    <row r="65" spans="1:8" ht="15.75" thickBot="1">
      <c r="A65" s="24" t="s">
        <v>109</v>
      </c>
      <c r="B65" s="54"/>
      <c r="C65" s="55"/>
      <c r="D65" s="56">
        <f>D64+D63</f>
        <v>0</v>
      </c>
      <c r="E65" s="116">
        <f>E64+E63</f>
        <v>0</v>
      </c>
      <c r="F65" s="117"/>
      <c r="G65" s="86">
        <f>D65+E65</f>
        <v>0</v>
      </c>
      <c r="H65" s="26"/>
    </row>
    <row r="69" spans="1:8">
      <c r="A69" s="9" t="s">
        <v>120</v>
      </c>
    </row>
    <row r="71" spans="1:8" ht="42.75" customHeight="1">
      <c r="A71" s="115" t="s">
        <v>121</v>
      </c>
      <c r="B71" s="115"/>
    </row>
  </sheetData>
  <mergeCells count="11">
    <mergeCell ref="B10:F10"/>
    <mergeCell ref="E60:F60"/>
    <mergeCell ref="E57:F57"/>
    <mergeCell ref="E58:F58"/>
    <mergeCell ref="E59:F59"/>
    <mergeCell ref="A71:B71"/>
    <mergeCell ref="E65:F65"/>
    <mergeCell ref="E61:F61"/>
    <mergeCell ref="E63:F63"/>
    <mergeCell ref="E64:F64"/>
    <mergeCell ref="E62:F6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Behtanić</dc:creator>
  <cp:lastModifiedBy>zabramovic</cp:lastModifiedBy>
  <cp:lastPrinted>2017-09-06T07:05:21Z</cp:lastPrinted>
  <dcterms:created xsi:type="dcterms:W3CDTF">2015-06-07T17:45:05Z</dcterms:created>
  <dcterms:modified xsi:type="dcterms:W3CDTF">2017-09-26T12:41:26Z</dcterms:modified>
</cp:coreProperties>
</file>