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170" yWindow="1170" windowWidth="12900" windowHeight="11760" firstSheet="1" activeTab="4"/>
  </bookViews>
  <sheets>
    <sheet name="bilanca EUR" sheetId="14" r:id="rId1"/>
    <sheet name="prihodi" sheetId="4" r:id="rId2"/>
    <sheet name="rashodi-opći dio" sheetId="12" r:id="rId3"/>
    <sheet name="račun financiranja" sheetId="13" r:id="rId4"/>
    <sheet name="posebni dio" sheetId="1" r:id="rId5"/>
  </sheets>
  <definedNames>
    <definedName name="_xlnm._FilterDatabase" localSheetId="4" hidden="1">'posebni dio'!$A$1:$A$820</definedName>
    <definedName name="_xlnm._FilterDatabase" localSheetId="2" hidden="1">'rashodi-opći dio'!#REF!</definedName>
    <definedName name="_xlnm.Print_Titles" localSheetId="4">'posebni dio'!$5:$5</definedName>
    <definedName name="_xlnm.Print_Titles" localSheetId="3">'račun financiranja'!$6:$6</definedName>
    <definedName name="_xlnm.Print_Titles" localSheetId="2">'rashodi-opći dio'!$2:$2</definedName>
    <definedName name="_xlnm.Print_Area" localSheetId="0">'bilanca EUR'!$A$1:$H$30</definedName>
    <definedName name="_xlnm.Print_Area" localSheetId="4">'posebni dio'!$A$1:$F$274</definedName>
    <definedName name="_xlnm.Print_Area" localSheetId="1">prihodi!$A$1:$H$37</definedName>
    <definedName name="_xlnm.Print_Area" localSheetId="3">'račun financiranja'!$A$1:$H$13</definedName>
    <definedName name="_xlnm.Print_Area" localSheetId="2">'rashodi-opći dio'!$A$1:$H$82</definedName>
  </definedNames>
  <calcPr calcId="145621"/>
</workbook>
</file>

<file path=xl/calcChain.xml><?xml version="1.0" encoding="utf-8"?>
<calcChain xmlns="http://schemas.openxmlformats.org/spreadsheetml/2006/main">
  <c r="D10" i="1" l="1"/>
  <c r="C10" i="1"/>
  <c r="F15" i="4" l="1"/>
  <c r="C15" i="4"/>
  <c r="G77" i="12"/>
  <c r="G50" i="12"/>
  <c r="G63" i="12"/>
  <c r="E240" i="1"/>
  <c r="E227" i="1"/>
  <c r="D219" i="1"/>
  <c r="C219" i="1"/>
  <c r="E203" i="1"/>
  <c r="E191" i="1"/>
  <c r="E181" i="1"/>
  <c r="D163" i="1"/>
  <c r="C163" i="1"/>
  <c r="E166" i="1"/>
  <c r="E154" i="1"/>
  <c r="E152" i="1"/>
  <c r="F152" i="1" s="1"/>
  <c r="E144" i="1"/>
  <c r="E129" i="1"/>
  <c r="E123" i="1"/>
  <c r="E108" i="1"/>
  <c r="E83" i="1"/>
  <c r="E81" i="1" s="1"/>
  <c r="E78" i="1"/>
  <c r="E64" i="1"/>
  <c r="F64" i="1" s="1"/>
  <c r="F55" i="1"/>
  <c r="E60" i="1"/>
  <c r="F60" i="1" s="1"/>
  <c r="E49" i="1"/>
  <c r="E41" i="1"/>
  <c r="E19" i="1"/>
  <c r="E13" i="1"/>
  <c r="F47" i="12"/>
  <c r="F36" i="12"/>
  <c r="F35" i="4"/>
  <c r="F11" i="4"/>
  <c r="E59" i="1" l="1"/>
  <c r="C245" i="1" l="1"/>
  <c r="C243" i="1" s="1"/>
  <c r="C239" i="1"/>
  <c r="C236" i="1"/>
  <c r="C232" i="1"/>
  <c r="C226" i="1"/>
  <c r="C214" i="1"/>
  <c r="C211" i="1"/>
  <c r="C207" i="1"/>
  <c r="C201" i="1"/>
  <c r="C198" i="1"/>
  <c r="C190" i="1"/>
  <c r="C186" i="1"/>
  <c r="C174" i="1"/>
  <c r="C171" i="1"/>
  <c r="C159" i="1"/>
  <c r="C151" i="1"/>
  <c r="C147" i="1"/>
  <c r="C137" i="1"/>
  <c r="C133" i="1"/>
  <c r="C127" i="1"/>
  <c r="C122" i="1"/>
  <c r="C118" i="1"/>
  <c r="C112" i="1"/>
  <c r="C103" i="1"/>
  <c r="C94" i="1"/>
  <c r="C86" i="1"/>
  <c r="C81" i="1"/>
  <c r="C76" i="1"/>
  <c r="C71" i="1"/>
  <c r="C59" i="1"/>
  <c r="C54" i="1"/>
  <c r="C48" i="1"/>
  <c r="C12" i="1"/>
  <c r="D8" i="13"/>
  <c r="D22" i="14" s="1"/>
  <c r="D23" i="14"/>
  <c r="D5" i="12"/>
  <c r="D13" i="14" s="1"/>
  <c r="D73" i="12"/>
  <c r="D9" i="4"/>
  <c r="D10" i="14" s="1"/>
  <c r="D12" i="14" s="1"/>
  <c r="D14" i="14"/>
  <c r="D76" i="1"/>
  <c r="D211" i="1"/>
  <c r="D151" i="1"/>
  <c r="D103" i="1"/>
  <c r="D59" i="1"/>
  <c r="D54" i="1"/>
  <c r="D12" i="1"/>
  <c r="E73" i="12"/>
  <c r="C69" i="1" l="1"/>
  <c r="F59" i="1"/>
  <c r="D15" i="14"/>
  <c r="D16" i="14" s="1"/>
  <c r="D4" i="12"/>
  <c r="C169" i="1"/>
  <c r="D24" i="14"/>
  <c r="D27" i="14"/>
  <c r="D8" i="4"/>
  <c r="C10" i="13"/>
  <c r="C9" i="13"/>
  <c r="C8" i="13"/>
  <c r="C11" i="12"/>
  <c r="C81" i="12"/>
  <c r="C76" i="12"/>
  <c r="C75" i="12" s="1"/>
  <c r="C73" i="12" s="1"/>
  <c r="C70" i="12"/>
  <c r="C67" i="12"/>
  <c r="C64" i="12" s="1"/>
  <c r="C65" i="12"/>
  <c r="C62" i="12"/>
  <c r="C61" i="12" s="1"/>
  <c r="C58" i="12"/>
  <c r="C57" i="12" s="1"/>
  <c r="C54" i="12"/>
  <c r="C52" i="12"/>
  <c r="C51" i="12" s="1"/>
  <c r="C47" i="12"/>
  <c r="C46" i="12" s="1"/>
  <c r="C38" i="12"/>
  <c r="C26" i="12"/>
  <c r="C21" i="12"/>
  <c r="C16" i="12"/>
  <c r="C13" i="12"/>
  <c r="C7" i="12"/>
  <c r="G53" i="12"/>
  <c r="E175" i="1"/>
  <c r="E164" i="1"/>
  <c r="E163" i="1" s="1"/>
  <c r="E160" i="1"/>
  <c r="E139" i="1"/>
  <c r="E115" i="1"/>
  <c r="E91" i="1"/>
  <c r="F54" i="12"/>
  <c r="C28" i="4"/>
  <c r="F28" i="4"/>
  <c r="C15" i="12" l="1"/>
  <c r="C8" i="1"/>
  <c r="D28" i="14"/>
  <c r="C6" i="12"/>
  <c r="C13" i="4"/>
  <c r="D245" i="1"/>
  <c r="D243" i="1" s="1"/>
  <c r="E252" i="1"/>
  <c r="E246" i="1"/>
  <c r="D239" i="1"/>
  <c r="E239" i="1"/>
  <c r="D236" i="1"/>
  <c r="D232" i="1"/>
  <c r="E233" i="1"/>
  <c r="E232" i="1" s="1"/>
  <c r="D226" i="1"/>
  <c r="E223" i="1"/>
  <c r="E220" i="1"/>
  <c r="D214" i="1"/>
  <c r="E216" i="1"/>
  <c r="D207" i="1"/>
  <c r="E208" i="1"/>
  <c r="E207" i="1" s="1"/>
  <c r="D201" i="1"/>
  <c r="D198" i="1"/>
  <c r="D190" i="1"/>
  <c r="E194" i="1"/>
  <c r="D186" i="1"/>
  <c r="E187" i="1"/>
  <c r="E186" i="1" s="1"/>
  <c r="D174" i="1"/>
  <c r="E179" i="1"/>
  <c r="D171" i="1"/>
  <c r="D159" i="1"/>
  <c r="E159" i="1"/>
  <c r="D147" i="1"/>
  <c r="E148" i="1"/>
  <c r="E147" i="1" s="1"/>
  <c r="D137" i="1"/>
  <c r="E141" i="1"/>
  <c r="D133" i="1"/>
  <c r="E134" i="1"/>
  <c r="E133" i="1" s="1"/>
  <c r="D127" i="1"/>
  <c r="D122" i="1"/>
  <c r="D118" i="1"/>
  <c r="E119" i="1"/>
  <c r="E118" i="1" s="1"/>
  <c r="D112" i="1"/>
  <c r="E106" i="1"/>
  <c r="E104" i="1"/>
  <c r="D94" i="1"/>
  <c r="E99" i="1"/>
  <c r="E96" i="1"/>
  <c r="D86" i="1"/>
  <c r="E87" i="1"/>
  <c r="D81" i="1"/>
  <c r="E76" i="1"/>
  <c r="E48" i="1"/>
  <c r="E73" i="1"/>
  <c r="E56" i="1"/>
  <c r="E54" i="1" s="1"/>
  <c r="E45" i="1"/>
  <c r="E219" i="1" l="1"/>
  <c r="D169" i="1"/>
  <c r="E103" i="1"/>
  <c r="E151" i="1"/>
  <c r="E12" i="1"/>
  <c r="E10" i="1" s="1"/>
  <c r="C5" i="12"/>
  <c r="C4" i="12" s="1"/>
  <c r="E245" i="1"/>
  <c r="E226" i="1"/>
  <c r="E214" i="1"/>
  <c r="E201" i="1"/>
  <c r="E190" i="1"/>
  <c r="E174" i="1"/>
  <c r="E137" i="1"/>
  <c r="E127" i="1"/>
  <c r="E122" i="1"/>
  <c r="E112" i="1"/>
  <c r="E86" i="1"/>
  <c r="E94" i="1"/>
  <c r="E71" i="1"/>
  <c r="D71" i="1"/>
  <c r="D69" i="1" s="1"/>
  <c r="D48" i="1"/>
  <c r="E69" i="1" l="1"/>
  <c r="E169" i="1"/>
  <c r="D8" i="1"/>
  <c r="G78" i="12"/>
  <c r="G11" i="13" l="1"/>
  <c r="G8" i="12"/>
  <c r="G9" i="12"/>
  <c r="G10" i="12"/>
  <c r="G12" i="12"/>
  <c r="G14" i="12"/>
  <c r="G17" i="12"/>
  <c r="G18" i="12"/>
  <c r="G19" i="12"/>
  <c r="G20" i="12"/>
  <c r="G22" i="12"/>
  <c r="G23" i="12"/>
  <c r="G27" i="12"/>
  <c r="G28" i="12"/>
  <c r="G29" i="12"/>
  <c r="G30" i="12"/>
  <c r="G31" i="12"/>
  <c r="G33" i="12"/>
  <c r="G34" i="12"/>
  <c r="G35" i="12"/>
  <c r="G39" i="12"/>
  <c r="G40" i="12"/>
  <c r="G41" i="12"/>
  <c r="G42" i="12"/>
  <c r="G43" i="12"/>
  <c r="G44" i="12"/>
  <c r="G45" i="12"/>
  <c r="G48" i="12"/>
  <c r="G55" i="12"/>
  <c r="G56" i="12"/>
  <c r="G59" i="12"/>
  <c r="G60" i="12"/>
  <c r="G66" i="12"/>
  <c r="G69" i="12"/>
  <c r="G71" i="12"/>
  <c r="G82" i="12"/>
  <c r="G19" i="4"/>
  <c r="G20" i="4"/>
  <c r="G21" i="4"/>
  <c r="G24" i="4"/>
  <c r="G26" i="4"/>
  <c r="G29" i="4"/>
  <c r="G32" i="4"/>
  <c r="C23" i="14"/>
  <c r="C22" i="14"/>
  <c r="C31" i="4"/>
  <c r="C30" i="4" s="1"/>
  <c r="C27" i="4"/>
  <c r="C25" i="4"/>
  <c r="C23" i="4"/>
  <c r="C18" i="4"/>
  <c r="C17" i="4" s="1"/>
  <c r="C24" i="14" l="1"/>
  <c r="C10" i="4"/>
  <c r="F223" i="1"/>
  <c r="C22" i="4"/>
  <c r="C14" i="14"/>
  <c r="C27" i="14"/>
  <c r="C9" i="4" l="1"/>
  <c r="C8" i="4" s="1"/>
  <c r="F220" i="1"/>
  <c r="C11" i="14" l="1"/>
  <c r="C13" i="14"/>
  <c r="C15" i="14" s="1"/>
  <c r="C10" i="14"/>
  <c r="C12" i="14" l="1"/>
  <c r="C16" i="14" s="1"/>
  <c r="C28" i="14" s="1"/>
  <c r="G16" i="4" l="1"/>
  <c r="G25" i="14"/>
  <c r="F13" i="4" l="1"/>
  <c r="G14" i="4"/>
  <c r="G13" i="4" l="1"/>
  <c r="F34" i="4"/>
  <c r="F31" i="4"/>
  <c r="F25" i="4"/>
  <c r="G25" i="4" s="1"/>
  <c r="F23" i="4"/>
  <c r="G23" i="4" s="1"/>
  <c r="F18" i="4"/>
  <c r="F81" i="12"/>
  <c r="G81" i="12" s="1"/>
  <c r="F76" i="12"/>
  <c r="G76" i="12" s="1"/>
  <c r="F70" i="12"/>
  <c r="F67" i="12"/>
  <c r="G67" i="12" s="1"/>
  <c r="F65" i="12"/>
  <c r="F62" i="12"/>
  <c r="G62" i="12" s="1"/>
  <c r="F58" i="12"/>
  <c r="G54" i="12"/>
  <c r="F52" i="12"/>
  <c r="G52" i="12" s="1"/>
  <c r="F38" i="12"/>
  <c r="F26" i="12"/>
  <c r="G26" i="12" s="1"/>
  <c r="F21" i="12"/>
  <c r="G21" i="12" s="1"/>
  <c r="F16" i="12"/>
  <c r="G16" i="12" s="1"/>
  <c r="F13" i="12"/>
  <c r="G13" i="12" s="1"/>
  <c r="F11" i="12"/>
  <c r="G11" i="12" s="1"/>
  <c r="F7" i="12"/>
  <c r="G7" i="12" s="1"/>
  <c r="F23" i="14"/>
  <c r="F10" i="13"/>
  <c r="E23" i="14"/>
  <c r="G70" i="12" l="1"/>
  <c r="F64" i="12"/>
  <c r="G38" i="12"/>
  <c r="F15" i="12"/>
  <c r="G15" i="12" s="1"/>
  <c r="F33" i="4"/>
  <c r="G18" i="4"/>
  <c r="F17" i="4"/>
  <c r="G17" i="4" s="1"/>
  <c r="G65" i="12"/>
  <c r="G64" i="12"/>
  <c r="F9" i="13"/>
  <c r="G9" i="13" s="1"/>
  <c r="G10" i="13"/>
  <c r="F61" i="12"/>
  <c r="F46" i="12"/>
  <c r="G46" i="12" s="1"/>
  <c r="G47" i="12"/>
  <c r="F57" i="12"/>
  <c r="G57" i="12" s="1"/>
  <c r="G58" i="12"/>
  <c r="F30" i="4"/>
  <c r="G30" i="4" s="1"/>
  <c r="G31" i="4"/>
  <c r="F27" i="4"/>
  <c r="G27" i="4" s="1"/>
  <c r="G28" i="4"/>
  <c r="E8" i="13"/>
  <c r="F75" i="12"/>
  <c r="F73" i="12" s="1"/>
  <c r="F83" i="1"/>
  <c r="F41" i="1"/>
  <c r="F108" i="1"/>
  <c r="F123" i="1"/>
  <c r="F104" i="1"/>
  <c r="F45" i="1"/>
  <c r="F51" i="12"/>
  <c r="G51" i="12" s="1"/>
  <c r="F6" i="12"/>
  <c r="G6" i="12" s="1"/>
  <c r="F10" i="4"/>
  <c r="F22" i="4"/>
  <c r="G22" i="4" s="1"/>
  <c r="H25" i="14"/>
  <c r="H61" i="12" l="1"/>
  <c r="G61" i="12"/>
  <c r="F8" i="13"/>
  <c r="F11" i="14"/>
  <c r="H8" i="13"/>
  <c r="G8" i="13"/>
  <c r="H30" i="4"/>
  <c r="H46" i="12"/>
  <c r="G73" i="12"/>
  <c r="G75" i="12"/>
  <c r="G10" i="4"/>
  <c r="G15" i="4"/>
  <c r="H27" i="4"/>
  <c r="E22" i="14"/>
  <c r="E24" i="14" s="1"/>
  <c r="F5" i="12"/>
  <c r="F144" i="1"/>
  <c r="H9" i="13"/>
  <c r="F91" i="1"/>
  <c r="F22" i="14"/>
  <c r="F24" i="14" s="1"/>
  <c r="H57" i="12"/>
  <c r="H15" i="12"/>
  <c r="H22" i="4"/>
  <c r="F139" i="1"/>
  <c r="F166" i="1"/>
  <c r="H17" i="4"/>
  <c r="H75" i="12"/>
  <c r="H64" i="12"/>
  <c r="H6" i="12"/>
  <c r="H51" i="12"/>
  <c r="F227" i="1"/>
  <c r="F175" i="1"/>
  <c r="F13" i="1"/>
  <c r="F252" i="1"/>
  <c r="F191" i="1"/>
  <c r="F141" i="1"/>
  <c r="F73" i="1"/>
  <c r="F154" i="1"/>
  <c r="F226" i="1"/>
  <c r="F129" i="1"/>
  <c r="F19" i="1"/>
  <c r="F164" i="1"/>
  <c r="F56" i="1"/>
  <c r="F203" i="1"/>
  <c r="F87" i="1"/>
  <c r="F115" i="1"/>
  <c r="F246" i="1"/>
  <c r="F179" i="1"/>
  <c r="F240" i="1"/>
  <c r="F160" i="1"/>
  <c r="F96" i="1"/>
  <c r="F216" i="1"/>
  <c r="F106" i="1"/>
  <c r="F148" i="1"/>
  <c r="F99" i="1"/>
  <c r="F49" i="1"/>
  <c r="F208" i="1"/>
  <c r="F181" i="1"/>
  <c r="F119" i="1"/>
  <c r="F194" i="1"/>
  <c r="F187" i="1"/>
  <c r="F78" i="1"/>
  <c r="F134" i="1"/>
  <c r="F233" i="1"/>
  <c r="E5" i="12"/>
  <c r="E4" i="12" s="1"/>
  <c r="G5" i="12" l="1"/>
  <c r="F4" i="12"/>
  <c r="D7" i="1"/>
  <c r="F12" i="1"/>
  <c r="H24" i="14"/>
  <c r="G24" i="14"/>
  <c r="G22" i="14"/>
  <c r="H22" i="14"/>
  <c r="F103" i="1"/>
  <c r="E9" i="4"/>
  <c r="H10" i="4"/>
  <c r="F112" i="1"/>
  <c r="F81" i="1"/>
  <c r="F9" i="4"/>
  <c r="H5" i="12"/>
  <c r="E13" i="14"/>
  <c r="E14" i="14"/>
  <c r="F14" i="14"/>
  <c r="G14" i="14" s="1"/>
  <c r="H73" i="12"/>
  <c r="F214" i="1"/>
  <c r="E243" i="1"/>
  <c r="F190" i="1"/>
  <c r="F48" i="1"/>
  <c r="F151" i="1"/>
  <c r="F147" i="1"/>
  <c r="F71" i="1"/>
  <c r="F201" i="1"/>
  <c r="F76" i="1"/>
  <c r="F54" i="1"/>
  <c r="F13" i="14"/>
  <c r="G13" i="14" s="1"/>
  <c r="E7" i="1"/>
  <c r="G4" i="12" l="1"/>
  <c r="H4" i="12"/>
  <c r="E10" i="14"/>
  <c r="E12" i="14" s="1"/>
  <c r="E8" i="4"/>
  <c r="G9" i="4"/>
  <c r="F8" i="4"/>
  <c r="H14" i="14"/>
  <c r="E15" i="14"/>
  <c r="F239" i="1"/>
  <c r="F232" i="1"/>
  <c r="F10" i="14"/>
  <c r="H9" i="4"/>
  <c r="F15" i="14"/>
  <c r="G15" i="14" s="1"/>
  <c r="F7" i="1"/>
  <c r="F127" i="1"/>
  <c r="F186" i="1"/>
  <c r="F118" i="1"/>
  <c r="F163" i="1"/>
  <c r="F122" i="1"/>
  <c r="F86" i="1"/>
  <c r="F159" i="1"/>
  <c r="F137" i="1"/>
  <c r="F219" i="1"/>
  <c r="F133" i="1"/>
  <c r="F94" i="1"/>
  <c r="F207" i="1"/>
  <c r="F174" i="1"/>
  <c r="F245" i="1"/>
  <c r="H13" i="14"/>
  <c r="H8" i="4" l="1"/>
  <c r="G8" i="4"/>
  <c r="G10" i="14"/>
  <c r="H10" i="14"/>
  <c r="F10" i="1"/>
  <c r="E16" i="14"/>
  <c r="H15" i="14"/>
  <c r="F12" i="14"/>
  <c r="G12" i="14" s="1"/>
  <c r="E8" i="1"/>
  <c r="F169" i="1"/>
  <c r="F69" i="1"/>
  <c r="F243" i="1"/>
  <c r="H12" i="14" l="1"/>
  <c r="F16" i="14"/>
  <c r="G16" i="14" s="1"/>
  <c r="F8" i="1"/>
  <c r="H16" i="14" l="1"/>
  <c r="E27" i="14"/>
  <c r="E28" i="14" s="1"/>
  <c r="H26" i="14"/>
  <c r="G26" i="14"/>
  <c r="F27" i="14"/>
  <c r="F28" i="14" s="1"/>
  <c r="G27" i="14" l="1"/>
  <c r="H27" i="14"/>
</calcChain>
</file>

<file path=xl/sharedStrings.xml><?xml version="1.0" encoding="utf-8"?>
<sst xmlns="http://schemas.openxmlformats.org/spreadsheetml/2006/main" count="462" uniqueCount="221">
  <si>
    <t>Subvencije trgovačkim društvima u javnom sektoru</t>
  </si>
  <si>
    <t>Ulaganja u računalne programe</t>
  </si>
  <si>
    <t>Materijalni rashodi</t>
  </si>
  <si>
    <t>3213</t>
  </si>
  <si>
    <t>Stručno usavršavanje zaposlenika</t>
  </si>
  <si>
    <t>Naknade troškova zaposlenima</t>
  </si>
  <si>
    <t>Materijal i dijelovi za tekuće i investicijsko održavanje</t>
  </si>
  <si>
    <t>3225</t>
  </si>
  <si>
    <t>Sitni inventar i auto gume</t>
  </si>
  <si>
    <t>Rashodi za usluge</t>
  </si>
  <si>
    <t xml:space="preserve">Usluge tekućeg i investicijskog održavanja </t>
  </si>
  <si>
    <t>Intelektualne i osobne usluge</t>
  </si>
  <si>
    <t>Računalne usluge</t>
  </si>
  <si>
    <t>Financijski rashodi</t>
  </si>
  <si>
    <t>Subvencije</t>
  </si>
  <si>
    <t>3512</t>
  </si>
  <si>
    <t>3632</t>
  </si>
  <si>
    <t>Tekuće donacije u novcu</t>
  </si>
  <si>
    <t>Rashodi za nabavu proizvedene dugotrajne imovine</t>
  </si>
  <si>
    <t>4221</t>
  </si>
  <si>
    <t>Uredska oprema i namještaj</t>
  </si>
  <si>
    <t>4222</t>
  </si>
  <si>
    <t>Komunikacijska oprema</t>
  </si>
  <si>
    <t>Postrojenja i oprema</t>
  </si>
  <si>
    <t>Nematerijalna proizvedena imovina</t>
  </si>
  <si>
    <t>PRIMICI OD FINANCIJSKE IMOVINE I ZADUŽIVANJA</t>
  </si>
  <si>
    <t>IZDACI ZA FINANCIJSKU IMOVINU I OTPLATE ZAJMOVA</t>
  </si>
  <si>
    <t>PRIHODI POSLOVANJA</t>
  </si>
  <si>
    <t>Prihodi od imovine</t>
  </si>
  <si>
    <t>Prihodi od financijske imovine</t>
  </si>
  <si>
    <t>Kamate na oročena sredstva i depozite po viđenju</t>
  </si>
  <si>
    <t xml:space="preserve">Prihodi od zateznih kamata </t>
  </si>
  <si>
    <t>Ostali nespomenuti prihodi</t>
  </si>
  <si>
    <t>Tekuće donacije</t>
  </si>
  <si>
    <t>RASHODI POSLOVANJA</t>
  </si>
  <si>
    <t>Rashodi za zaposlene</t>
  </si>
  <si>
    <t>Plaće za redovan rad</t>
  </si>
  <si>
    <t>Plaće za prekovremeni rad</t>
  </si>
  <si>
    <t>Ostali rashodi za zaposlene</t>
  </si>
  <si>
    <t>Doprinosi na plaće</t>
  </si>
  <si>
    <t>Službena putovanja</t>
  </si>
  <si>
    <t>Naknade za prijevoz, za rad na terenu i odvojeni život</t>
  </si>
  <si>
    <t>Rashodi za materijal i energiju</t>
  </si>
  <si>
    <t>Uredski materijal i ostali materijalni rashodi</t>
  </si>
  <si>
    <t>Energija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</si>
  <si>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</si>
  <si>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</si>
  <si>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</si>
  <si>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</si>
  <si>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</si>
  <si>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Ostale usluge</t>
  </si>
  <si>
    <t>Ostali nespomenuti rashodi poslovanja</t>
  </si>
  <si>
    <t>Premije i osiguranja</t>
  </si>
  <si>
    <t>Reprezentacija</t>
  </si>
  <si>
    <t>Ostali rashodi</t>
  </si>
  <si>
    <t>RASHODI ZA NABAVU NEFINANCIJSKE IMOVINE</t>
  </si>
  <si>
    <t>4262</t>
  </si>
  <si>
    <t>NETO FINANCIRANJE</t>
  </si>
  <si>
    <t>Ostali financijski rashodi</t>
  </si>
  <si>
    <t>Bankarske usluge i usluge platnog prometa</t>
  </si>
  <si>
    <t xml:space="preserve">ADMINISTRACIJA I UPRAVLJANJE  </t>
  </si>
  <si>
    <t>OPREMANJE</t>
  </si>
  <si>
    <t>INFORMATIZACIJA</t>
  </si>
  <si>
    <t>I. OPĆI DIO</t>
  </si>
  <si>
    <t>II. POSEBNI DIO</t>
  </si>
  <si>
    <t>PROGRAMI I PROJEKTI ZAŠTITE OKOLIŠA</t>
  </si>
  <si>
    <t>PROGRAMI I PROJEKTI ENERGETSKE UČINKOVITOSTI</t>
  </si>
  <si>
    <t>FOND ZA ZAŠTITU OKOLIŠA I ENERGETSKU UČINKOVITOST</t>
  </si>
  <si>
    <t>ADMINISTRATIVNO UPRAVLJANJE I OPREMANJE</t>
  </si>
  <si>
    <t>Zatezne kamate</t>
  </si>
  <si>
    <t>Prihodi po posebnim propisima</t>
  </si>
  <si>
    <t>Kapitalne donacije građanima i kućanstvima</t>
  </si>
  <si>
    <t>Kapitalne donacije</t>
  </si>
  <si>
    <t>Naknade za rad predstavničkih i izvršnih tijela, povjerenstva i sl.</t>
  </si>
  <si>
    <t>GOSPODARENJE OTPADOM-IZGRADNJA CENTARA ZA GOSPODARENJE OTPADOM</t>
  </si>
  <si>
    <t>OPORABA OTPADA I ISKORIŠTAVANJE VRIJEDNIH SVOJSTAVA OTPADA</t>
  </si>
  <si>
    <t>ZAŠTITA, OČUVANJE I POBOLJŠANJE KAKVOĆE ZRAKA, TLA, VODE I MORA</t>
  </si>
  <si>
    <t>ZAŠTITA I OČUVANJE BIOLOŠKE I KRAJOBRAZNE RAZNOLIKOSTI</t>
  </si>
  <si>
    <t>OSTALI PROJEKTI I PROGRAMI ZAŠTITE OKOLIŠA</t>
  </si>
  <si>
    <t>POTICANJE ODRŽIVE GRADNJE</t>
  </si>
  <si>
    <t>OSTALI PROJEKTI I PROGRAMI ENERGETSKE UČINKOVITOSTI</t>
  </si>
  <si>
    <t>Plaće (Bruto)</t>
  </si>
  <si>
    <t>Ostale naknade troškova zaposlenima</t>
  </si>
  <si>
    <t>Pristojbe i naknade</t>
  </si>
  <si>
    <t>Subvencije poljoprivrdnicima i obrtnicima</t>
  </si>
  <si>
    <t>Pomoći unutar općeg proračuna</t>
  </si>
  <si>
    <t>Kapitalne pomoći unutar općeg proračuna</t>
  </si>
  <si>
    <t xml:space="preserve">Kapitalne pomoći </t>
  </si>
  <si>
    <t>Povrat zajmova danih tuzemnim trgovačkim društvima izvan javnog sektora</t>
  </si>
  <si>
    <t>Kapitalne pomoći kreditnim i ostalim financijskim institucijama te trgovačkim društvima u javnom sektoru</t>
  </si>
  <si>
    <t>Prihodi od upravnih i administrativnih pristojbi, pristojbi po posebnim propisima i naknada</t>
  </si>
  <si>
    <t>Upravne i administrativne pristojbe</t>
  </si>
  <si>
    <t>Ostale pristojbe i naknade</t>
  </si>
  <si>
    <t>Negativne tečajne razlike i razlike zbog primjene valutne klauzule</t>
  </si>
  <si>
    <t>Prihodi od prodaje proizvoda i robe te pruženih usluga i prihodi od donacija</t>
  </si>
  <si>
    <t xml:space="preserve">Prihodi od prodaje proizvoda i robe te pruženih usluga </t>
  </si>
  <si>
    <t>Prihodi od pruženih usluga</t>
  </si>
  <si>
    <t>Instrumenti, uređaji i strojevi</t>
  </si>
  <si>
    <t>Uređaji, strojevi i oprema za ostale namjene</t>
  </si>
  <si>
    <t>POTICANJE EDUKATIVNIH I INFORMACIJSKIH AKTIVNOSTI U PODRUČJU ENERGETSKE UČINKOVITOSTI</t>
  </si>
  <si>
    <t>Naknade građanima i kućanstvima na temelju osiguranja i druge naknade</t>
  </si>
  <si>
    <t>Naknade građanima i kućanstvima u novcu</t>
  </si>
  <si>
    <t>Tekuće pomoći unutar općeg proračuna</t>
  </si>
  <si>
    <t>SANACIJA ODLAGALIŠTA OPASNOG OTPADA SOVJAK</t>
  </si>
  <si>
    <t>Kazne, upravne mjere i ostali prihodi</t>
  </si>
  <si>
    <t>Ostali prihodi</t>
  </si>
  <si>
    <t>Naknade građanima i kućanstvima na temelju osiguranja i dr. naknade</t>
  </si>
  <si>
    <t>Ostale nakanade građanima i kućanstvima iz proračuna</t>
  </si>
  <si>
    <t>SANACIJA ODLAGALIŠTA KOMUNALNOG OTPADA SUFINANCIRANA IZ EU</t>
  </si>
  <si>
    <t>IZGRADNJA PRETOVARNIH STANICA</t>
  </si>
  <si>
    <t>Ostali prihodi od financijske imovine</t>
  </si>
  <si>
    <t>DRŽAVNA MREŽA</t>
  </si>
  <si>
    <t>PROGRAM OBNOVE OBITELJSKIH KUĆA</t>
  </si>
  <si>
    <t>KONTROLA</t>
  </si>
  <si>
    <t>Pomoći iz inozemstva i od subjekata unutar općeg proračuna</t>
  </si>
  <si>
    <t>Pomoći proračunu iz drugih proračuna</t>
  </si>
  <si>
    <t>Tekuće pomoći proračunu iz drugih proračuna</t>
  </si>
  <si>
    <t>Članarine i norme</t>
  </si>
  <si>
    <t>Primljeni povrati glavnica danih zajmova i depozita</t>
  </si>
  <si>
    <t>Pomoći dane u  inozemstvo i unutar općeg proračuna</t>
  </si>
  <si>
    <t>POTPORA PROVEDBI KLIMATSKO-ENERGETSKE POLITIKE</t>
  </si>
  <si>
    <t>POTICANJE OBRAZOVNIH, ISTRAŽIVAČKIH I RAZVOJNIH AKTIVNOSTI U PODRUČJU ENERGETSKE UČINKOVITOSTI</t>
  </si>
  <si>
    <t>Plaće u naravi</t>
  </si>
  <si>
    <t>Troškovi sudskih postupaka</t>
  </si>
  <si>
    <t>Subvencije poljoprivrednicima i obrtnicima</t>
  </si>
  <si>
    <t>GOSPODARENJE S POSEBNIM KATEGORIJAMA OTPADA</t>
  </si>
  <si>
    <t>UKUPNI PRIHODI</t>
  </si>
  <si>
    <t>Doprinosi za obvezno zdravstveno osiguranje</t>
  </si>
  <si>
    <t>POTICANJE ODVOJENOG PRIKUPLJANJA OTPADA I RECIKLIRANJE</t>
  </si>
  <si>
    <t>SANACIJA ODLAGALIŠTA OTPADA</t>
  </si>
  <si>
    <t>RASHODI  POSLOVANJA</t>
  </si>
  <si>
    <t>UKUPNI RASHODI</t>
  </si>
  <si>
    <t>RAZLIKA - VIŠAK / MANJAK</t>
  </si>
  <si>
    <t>VIŠAK / MANJAK + NETO FINANCIRANJE</t>
  </si>
  <si>
    <t>Kapitalne pomoći kreditnim i ostalim financijskim institucijama te trgovačkim društvima izvan javnog sektora</t>
  </si>
  <si>
    <t>Premije osiguranja</t>
  </si>
  <si>
    <t>MODERNIZACIJA DRŽAVNE MREŽE SUFINANCIRANA IZ EU</t>
  </si>
  <si>
    <t>Pomoći temeljem prijenosa EU sredstava</t>
  </si>
  <si>
    <t>Tekuće pomoći temeljem prijenosa EU sredstava</t>
  </si>
  <si>
    <t>Subvencije trgovačkim društvima, zadrugama, poljoprivrednicima i obrtnicima izvan javnog sektora</t>
  </si>
  <si>
    <t>Subvencije trgovačkim društvima i zadrugama izvan javnog sektora</t>
  </si>
  <si>
    <t>Primici (povrati) glavnice zajmova danih trgovačkim društvima i obrtnicima izvan javnog sektora</t>
  </si>
  <si>
    <t>POTPORA PRILAGODBI KLIMATSKIM PROMJENAMA</t>
  </si>
  <si>
    <t xml:space="preserve">PROVEDBA PROGRAMA ENERGETSKE UČINKOVITOSTI U JAVNOM SEKTORU I INDUSTRIJI </t>
  </si>
  <si>
    <t xml:space="preserve">POTICANJE KORIŠTENJA OBNOVLJIVIH IZVORA ENERGIJE </t>
  </si>
  <si>
    <t>POTICANJE ENERGETSKE UČINKOVITOSTI U PROMETU</t>
  </si>
  <si>
    <t>OSTALI PROJEKTI SUFINANCIRANI SREDSTVIMA EU FONDOVA</t>
  </si>
  <si>
    <t>002</t>
  </si>
  <si>
    <t>A200000</t>
  </si>
  <si>
    <t>K200000</t>
  </si>
  <si>
    <t>K200001</t>
  </si>
  <si>
    <t>K200002</t>
  </si>
  <si>
    <t>K200003</t>
  </si>
  <si>
    <t>K200004</t>
  </si>
  <si>
    <t>K200005</t>
  </si>
  <si>
    <t>K200006</t>
  </si>
  <si>
    <t>K200008</t>
  </si>
  <si>
    <t>K200012</t>
  </si>
  <si>
    <t>K200013</t>
  </si>
  <si>
    <t>K200014</t>
  </si>
  <si>
    <t>K200017</t>
  </si>
  <si>
    <t>K200019</t>
  </si>
  <si>
    <t>K200020</t>
  </si>
  <si>
    <t>K200021</t>
  </si>
  <si>
    <t>K200024</t>
  </si>
  <si>
    <t>K200025</t>
  </si>
  <si>
    <t>K200027</t>
  </si>
  <si>
    <t>K200028</t>
  </si>
  <si>
    <t>K200030</t>
  </si>
  <si>
    <t>K200031</t>
  </si>
  <si>
    <t>K200032</t>
  </si>
  <si>
    <t>K200035</t>
  </si>
  <si>
    <t>A200005</t>
  </si>
  <si>
    <t>A200007</t>
  </si>
  <si>
    <t>A200008</t>
  </si>
  <si>
    <t>K200038</t>
  </si>
  <si>
    <t>PROGRAM NABAVE KONDENZACIJSKIH BOJLERA</t>
  </si>
  <si>
    <t>K200007</t>
  </si>
  <si>
    <t>POTICANJE OBRAZOVNIH, ISTRAŽIVAČKIH I RAZVOJNIH AKTIVNOSTI U PODRUČJU ZAŠTITE OKOLIŠA</t>
  </si>
  <si>
    <t>K200022</t>
  </si>
  <si>
    <t>SMANJENJE EMISIJA STAKLENIČKIH PLINOVA U NEENERGETSKIM SEKTORIMA</t>
  </si>
  <si>
    <t>Kapitalne donacije neprofitnim organizacijama</t>
  </si>
  <si>
    <t>K200040</t>
  </si>
  <si>
    <t>PROGRAM SUZBIJANJA ENERGETSKOG SIROMAŠTVA</t>
  </si>
  <si>
    <t>A200004</t>
  </si>
  <si>
    <t>PROVEDBA AKTIVNOSTI ENERGETSKE UČINKOVITOSTI NA LOKALNOJ I NACIONALNOJ RAZINI RH</t>
  </si>
  <si>
    <t>Prihodi od prodaje proizvedene dugotrajne imovine</t>
  </si>
  <si>
    <t>Prihodi od prodaje postrojenja i opreme</t>
  </si>
  <si>
    <t>PRIHODI OD PRODAJE NEFINANCIJSKE IMOVINE</t>
  </si>
  <si>
    <t>K200043</t>
  </si>
  <si>
    <t>MODERNIZACIJSKI FOND - ULAGANJA ZA ENERGETSKO-KLIMATSKE CILJEVE</t>
  </si>
  <si>
    <t>PRIJENOS SREDSTAVA IZ PRETHODNE GODINE</t>
  </si>
  <si>
    <t>Pomoći dane u inozemstvo i unutar općeg proračuna</t>
  </si>
  <si>
    <t>BROJČANA OZNAKA I NAZIV</t>
  </si>
  <si>
    <t>INDEKS</t>
  </si>
  <si>
    <t>SAŽETAK RAČUNA PRIHODA I RASHODA I RAČUNA FINANCIRANJA</t>
  </si>
  <si>
    <t>SAŽETAK RAČUNA PRIHODA I RASHODA</t>
  </si>
  <si>
    <t>OSTVARENJE/
IZVRŠENJE
1.-6.2023.</t>
  </si>
  <si>
    <t>RAZLIKA PRIMITAKA I IZDATAKA</t>
  </si>
  <si>
    <t>PRIJENOS DEPOZITA U SLJEDEĆE RAZDOBLJE</t>
  </si>
  <si>
    <t>RAČUN PRIHODA I RASHODA</t>
  </si>
  <si>
    <t xml:space="preserve">IZVJEŠTAJ O PRIHODIMA I RASHODIMA PREMA EKONOMSKOJ KLASIFIKACIJI </t>
  </si>
  <si>
    <t>RAČUN FINANCIRANJA</t>
  </si>
  <si>
    <t xml:space="preserve">IZVJEŠTAJ RAČUNA FINANCIRANJA PREMA EKONOMSKOJ KLASIFIKACIJI </t>
  </si>
  <si>
    <t>IZVJEŠTAJ PO PROGRAMSKOJ KLASIFIKACIJI</t>
  </si>
  <si>
    <t xml:space="preserve">IZVRŠENJE FINANCIJSKOG PLANA FONDA ZA ZAŠTITU OKOLIŠA I ENERGETSKU UČINKOVITOST ZA PRVO POLUGODIŠTE 2024. GODINE                                  </t>
  </si>
  <si>
    <t>TEKUĆI PLAN
2024.</t>
  </si>
  <si>
    <t>OSTVARENJE/
IZVRŠENJE
1.-6.2024.</t>
  </si>
  <si>
    <t>Rashodi za nabavu neproizvedene dugotrajne imovine</t>
  </si>
  <si>
    <t>T200000</t>
  </si>
  <si>
    <t>INTERREG MONITOR EE</t>
  </si>
  <si>
    <t>K200036</t>
  </si>
  <si>
    <t>PROJEKTI S TREĆIM ZEMLJAMA</t>
  </si>
  <si>
    <t>IZVORNI PLAN 2024.</t>
  </si>
  <si>
    <t>6=5/2*100</t>
  </si>
  <si>
    <t xml:space="preserve">7=5/4*100 </t>
  </si>
  <si>
    <t>5=4/3*100</t>
  </si>
  <si>
    <t>Pomoći od međunarodnih organizacija te institucija i tijela EU</t>
  </si>
  <si>
    <t>Naknade troškova osobama izva radnog odnosa</t>
  </si>
  <si>
    <t>Naknade troškova osobama izvan radnog odnosa</t>
  </si>
  <si>
    <t>Tekuće pomoći od međunarodnih organizacija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</si>
</sst>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.mm\.dd"/>
  </numFmts>
  <fonts count="70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85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.85"/>
      <color indexed="8"/>
      <name val="Times New Roman"/>
      <family val="1"/>
    </font>
    <font>
      <i/>
      <sz val="9.85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i/>
      <sz val="9.85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MS Sans Serif"/>
      <family val="2"/>
      <charset val="238"/>
    </font>
    <font>
      <sz val="14"/>
      <color indexed="8"/>
      <name val="Times New Roman"/>
      <family val="1"/>
    </font>
    <font>
      <sz val="12"/>
      <color indexed="8"/>
      <name val="MS Sans Serif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2"/>
      <color indexed="8"/>
      <name val="MS Sans Serif"/>
      <family val="2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  <charset val="238"/>
    </font>
    <font>
      <b/>
      <sz val="9.85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.8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.85"/>
      <color theme="1"/>
      <name val="Times New Roman"/>
      <family val="1"/>
    </font>
    <font>
      <i/>
      <sz val="9.85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10"/>
      <color theme="1"/>
      <name val="MS Sans Serif"/>
      <family val="2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.85"/>
      <color theme="1"/>
      <name val="Times New Roman"/>
      <family val="1"/>
    </font>
    <font>
      <i/>
      <sz val="9.85"/>
      <color theme="1"/>
      <name val="Times New Roman"/>
      <family val="1"/>
    </font>
    <font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1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color rgb="FF000000"/>
      <name val="Times New Roman"/>
      <family val="2"/>
    </font>
    <font>
      <b/>
      <sz val="16"/>
      <color indexed="8"/>
      <name val="Times New Roman"/>
      <family val="1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2"/>
    </font>
    <font>
      <b/>
      <sz val="14"/>
      <name val="Times New Roman"/>
      <family val="1"/>
      <charset val="238"/>
    </font>
    <font>
      <b/>
      <sz val="10"/>
      <name val="Times New Roman"/>
      <family val="2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rgb="FF000000"/>
      <name val="Times New Roman"/>
      <family val="2"/>
    </font>
    <font>
      <b/>
      <sz val="16"/>
      <color theme="1"/>
      <name val="Times New Roman"/>
      <family val="1"/>
      <charset val="238"/>
    </font>
    <font>
      <b/>
      <sz val="14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20" fillId="0" borderId="0"/>
    <xf numFmtId="0" fontId="27" fillId="0" borderId="0"/>
    <xf numFmtId="0" fontId="2" fillId="0" borderId="0"/>
    <xf numFmtId="0" fontId="46" fillId="0" borderId="0"/>
    <xf numFmtId="0" fontId="2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2" fillId="0" borderId="0"/>
    <xf numFmtId="0" fontId="2" fillId="0" borderId="0"/>
    <xf numFmtId="0" fontId="46" fillId="0" borderId="0"/>
    <xf numFmtId="0" fontId="46" fillId="0" borderId="0"/>
    <xf numFmtId="9" fontId="2" fillId="0" borderId="0" applyFont="0" applyFill="0" applyBorder="0" applyAlignment="0" applyProtection="0"/>
    <xf numFmtId="0" fontId="46" fillId="0" borderId="0"/>
    <xf numFmtId="0" fontId="4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9" fillId="0" borderId="0"/>
    <xf numFmtId="0" fontId="46" fillId="0" borderId="0"/>
    <xf numFmtId="0" fontId="50" fillId="0" borderId="0"/>
  </cellStyleXfs>
  <cellXfs count="239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8" fillId="0" borderId="0" xfId="0" applyNumberFormat="1" applyFont="1"/>
    <xf numFmtId="3" fontId="5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quotePrefix="1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14" fillId="0" borderId="0" xfId="0" applyFont="1"/>
    <xf numFmtId="0" fontId="15" fillId="0" borderId="0" xfId="0" applyFont="1"/>
    <xf numFmtId="0" fontId="3" fillId="0" borderId="0" xfId="0" quotePrefix="1" applyFont="1" applyAlignment="1">
      <alignment horizontal="left" vertical="center" wrapText="1"/>
    </xf>
    <xf numFmtId="0" fontId="17" fillId="0" borderId="0" xfId="0" applyFont="1"/>
    <xf numFmtId="0" fontId="4" fillId="0" borderId="1" xfId="0" quotePrefix="1" applyFont="1" applyBorder="1" applyAlignment="1">
      <alignment horizontal="left" vertical="center"/>
    </xf>
    <xf numFmtId="0" fontId="26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6" fillId="0" borderId="0" xfId="0" applyFont="1"/>
    <xf numFmtId="0" fontId="6" fillId="0" borderId="0" xfId="0" quotePrefix="1" applyFont="1" applyAlignment="1">
      <alignment horizontal="left" vertical="center" wrapText="1"/>
    </xf>
    <xf numFmtId="3" fontId="4" fillId="0" borderId="0" xfId="0" quotePrefix="1" applyNumberFormat="1" applyFont="1" applyAlignment="1">
      <alignment horizontal="left" wrapText="1"/>
    </xf>
    <xf numFmtId="0" fontId="22" fillId="2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3" fontId="24" fillId="0" borderId="0" xfId="0" applyNumberFormat="1" applyFont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38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/>
    </xf>
    <xf numFmtId="0" fontId="31" fillId="0" borderId="0" xfId="0" quotePrefix="1" applyFont="1" applyAlignment="1">
      <alignment horizontal="left" vertical="center"/>
    </xf>
    <xf numFmtId="0" fontId="29" fillId="0" borderId="0" xfId="0" quotePrefix="1" applyFont="1" applyAlignment="1">
      <alignment horizontal="left" vertical="center"/>
    </xf>
    <xf numFmtId="0" fontId="32" fillId="0" borderId="0" xfId="0" quotePrefix="1" applyFont="1" applyAlignment="1">
      <alignment horizontal="left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quotePrefix="1" applyFont="1" applyAlignment="1">
      <alignment horizontal="left" vertical="center"/>
    </xf>
    <xf numFmtId="0" fontId="29" fillId="0" borderId="4" xfId="0" applyFont="1" applyBorder="1" applyAlignment="1">
      <alignment vertical="center"/>
    </xf>
    <xf numFmtId="0" fontId="29" fillId="0" borderId="4" xfId="0" quotePrefix="1" applyFont="1" applyBorder="1" applyAlignment="1">
      <alignment horizontal="left" vertical="center"/>
    </xf>
    <xf numFmtId="0" fontId="41" fillId="0" borderId="0" xfId="0" quotePrefix="1" applyFont="1" applyAlignment="1">
      <alignment horizontal="left" vertical="center"/>
    </xf>
    <xf numFmtId="3" fontId="14" fillId="0" borderId="0" xfId="0" applyNumberFormat="1" applyFont="1"/>
    <xf numFmtId="2" fontId="30" fillId="0" borderId="0" xfId="0" applyNumberFormat="1" applyFont="1" applyAlignment="1">
      <alignment horizontal="right" vertical="center"/>
    </xf>
    <xf numFmtId="0" fontId="45" fillId="0" borderId="0" xfId="0" applyFont="1" applyAlignment="1">
      <alignment vertical="center"/>
    </xf>
    <xf numFmtId="0" fontId="30" fillId="0" borderId="0" xfId="0" quotePrefix="1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4" fontId="0" fillId="0" borderId="0" xfId="0" applyNumberFormat="1"/>
    <xf numFmtId="3" fontId="0" fillId="0" borderId="0" xfId="0" applyNumberFormat="1"/>
    <xf numFmtId="3" fontId="30" fillId="0" borderId="0" xfId="0" applyNumberFormat="1" applyFont="1" applyAlignment="1">
      <alignment vertical="center"/>
    </xf>
    <xf numFmtId="3" fontId="17" fillId="0" borderId="0" xfId="0" applyNumberFormat="1" applyFont="1"/>
    <xf numFmtId="4" fontId="5" fillId="0" borderId="0" xfId="0" applyNumberFormat="1" applyFont="1"/>
    <xf numFmtId="4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/>
    </xf>
    <xf numFmtId="4" fontId="16" fillId="0" borderId="0" xfId="0" applyNumberFormat="1" applyFont="1"/>
    <xf numFmtId="4" fontId="14" fillId="0" borderId="0" xfId="0" applyNumberFormat="1" applyFont="1"/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 wrapText="1"/>
    </xf>
    <xf numFmtId="0" fontId="55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4" fontId="18" fillId="0" borderId="3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8" fillId="0" borderId="10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2" fontId="56" fillId="0" borderId="0" xfId="0" applyNumberFormat="1" applyFont="1" applyAlignment="1">
      <alignment horizontal="right" vertical="center" wrapText="1"/>
    </xf>
    <xf numFmtId="4" fontId="5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23" fillId="0" borderId="0" xfId="0" applyNumberFormat="1" applyFont="1" applyAlignment="1">
      <alignment vertical="center" wrapText="1"/>
    </xf>
    <xf numFmtId="3" fontId="23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3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3" fontId="16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3" fontId="17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3" fontId="5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0" fontId="24" fillId="0" borderId="0" xfId="0" quotePrefix="1" applyFont="1" applyAlignment="1">
      <alignment horizontal="left" vertical="center"/>
    </xf>
    <xf numFmtId="3" fontId="24" fillId="0" borderId="0" xfId="0" quotePrefix="1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16" fillId="0" borderId="0" xfId="0" quotePrefix="1" applyNumberFormat="1" applyFont="1" applyAlignment="1">
      <alignment horizontal="left" vertical="center"/>
    </xf>
    <xf numFmtId="0" fontId="5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0" fontId="62" fillId="0" borderId="8" xfId="0" applyFont="1" applyBorder="1" applyAlignment="1">
      <alignment horizontal="center" vertical="center" wrapText="1"/>
    </xf>
    <xf numFmtId="3" fontId="62" fillId="0" borderId="3" xfId="0" applyNumberFormat="1" applyFont="1" applyBorder="1" applyAlignment="1">
      <alignment horizontal="center" vertical="center" wrapText="1"/>
    </xf>
    <xf numFmtId="4" fontId="62" fillId="0" borderId="3" xfId="0" applyNumberFormat="1" applyFont="1" applyBorder="1" applyAlignment="1">
      <alignment horizontal="center" vertical="center" wrapText="1"/>
    </xf>
    <xf numFmtId="3" fontId="63" fillId="0" borderId="3" xfId="0" applyNumberFormat="1" applyFont="1" applyBorder="1" applyAlignment="1">
      <alignment horizontal="center" vertical="center" wrapText="1"/>
    </xf>
    <xf numFmtId="4" fontId="63" fillId="0" borderId="3" xfId="0" applyNumberFormat="1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/>
    </xf>
    <xf numFmtId="0" fontId="64" fillId="0" borderId="3" xfId="0" applyFont="1" applyBorder="1" applyAlignment="1">
      <alignment vertical="center"/>
    </xf>
    <xf numFmtId="4" fontId="64" fillId="0" borderId="3" xfId="0" applyNumberFormat="1" applyFont="1" applyBorder="1" applyAlignment="1">
      <alignment horizontal="right" vertical="center"/>
    </xf>
    <xf numFmtId="3" fontId="64" fillId="0" borderId="3" xfId="0" applyNumberFormat="1" applyFont="1" applyBorder="1" applyAlignment="1">
      <alignment horizontal="right" vertical="center"/>
    </xf>
    <xf numFmtId="4" fontId="64" fillId="0" borderId="3" xfId="0" applyNumberFormat="1" applyFont="1" applyBorder="1" applyAlignment="1">
      <alignment horizontal="right" vertical="center" wrapText="1"/>
    </xf>
    <xf numFmtId="3" fontId="64" fillId="0" borderId="3" xfId="0" applyNumberFormat="1" applyFont="1" applyBorder="1" applyAlignment="1">
      <alignment horizontal="right" vertical="center" wrapText="1"/>
    </xf>
    <xf numFmtId="0" fontId="65" fillId="0" borderId="3" xfId="0" applyFont="1" applyBorder="1" applyAlignment="1">
      <alignment vertical="center"/>
    </xf>
    <xf numFmtId="0" fontId="66" fillId="0" borderId="0" xfId="0" applyFont="1"/>
    <xf numFmtId="0" fontId="64" fillId="0" borderId="8" xfId="0" applyFont="1" applyBorder="1" applyAlignment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left" vertical="center"/>
    </xf>
    <xf numFmtId="0" fontId="16" fillId="0" borderId="0" xfId="0" quotePrefix="1" applyFont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4" fontId="57" fillId="0" borderId="0" xfId="0" applyNumberFormat="1" applyFont="1" applyAlignment="1">
      <alignment horizontal="right" vertical="center" wrapText="1"/>
    </xf>
    <xf numFmtId="3" fontId="57" fillId="0" borderId="0" xfId="0" applyNumberFormat="1" applyFont="1" applyAlignment="1">
      <alignment horizontal="right" vertical="center" wrapText="1"/>
    </xf>
    <xf numFmtId="0" fontId="37" fillId="0" borderId="0" xfId="0" applyFont="1" applyAlignment="1">
      <alignment horizontal="center" vertical="center"/>
    </xf>
    <xf numFmtId="3" fontId="53" fillId="0" borderId="1" xfId="0" applyNumberFormat="1" applyFont="1" applyBorder="1" applyAlignment="1">
      <alignment horizontal="center" vertical="center" wrapText="1"/>
    </xf>
    <xf numFmtId="4" fontId="54" fillId="0" borderId="1" xfId="0" applyNumberFormat="1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3" fontId="44" fillId="0" borderId="0" xfId="0" applyNumberFormat="1" applyFont="1" applyAlignment="1">
      <alignment horizontal="right" vertical="center" wrapText="1"/>
    </xf>
    <xf numFmtId="4" fontId="44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3" fontId="32" fillId="0" borderId="0" xfId="0" applyNumberFormat="1" applyFont="1" applyAlignment="1">
      <alignment vertical="center"/>
    </xf>
    <xf numFmtId="4" fontId="32" fillId="0" borderId="0" xfId="0" applyNumberFormat="1" applyFont="1" applyAlignment="1">
      <alignment vertical="center"/>
    </xf>
    <xf numFmtId="4" fontId="3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vertical="center" wrapText="1"/>
    </xf>
    <xf numFmtId="3" fontId="32" fillId="0" borderId="0" xfId="0" quotePrefix="1" applyNumberFormat="1" applyFont="1" applyAlignment="1">
      <alignment horizontal="left" vertical="center"/>
    </xf>
    <xf numFmtId="0" fontId="32" fillId="0" borderId="0" xfId="0" applyFont="1" applyAlignment="1">
      <alignment vertical="center" wrapText="1"/>
    </xf>
    <xf numFmtId="4" fontId="23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3" fontId="32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23" fillId="0" borderId="0" xfId="0" quotePrefix="1" applyFont="1" applyAlignment="1">
      <alignment horizontal="left" vertical="center"/>
    </xf>
    <xf numFmtId="3" fontId="41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3" fillId="0" borderId="0" xfId="0" quotePrefix="1" applyFont="1" applyAlignment="1">
      <alignment horizontal="left" vertical="center"/>
    </xf>
    <xf numFmtId="0" fontId="39" fillId="0" borderId="0" xfId="0" quotePrefix="1" applyFont="1" applyAlignment="1">
      <alignment horizontal="left" vertical="center"/>
    </xf>
    <xf numFmtId="0" fontId="40" fillId="0" borderId="0" xfId="0" quotePrefix="1" applyFont="1" applyAlignment="1">
      <alignment horizontal="left" vertical="center"/>
    </xf>
    <xf numFmtId="3" fontId="42" fillId="0" borderId="0" xfId="0" applyNumberFormat="1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35" fillId="0" borderId="0" xfId="0" quotePrefix="1" applyNumberFormat="1" applyFont="1" applyAlignment="1">
      <alignment horizontal="left" vertical="center"/>
    </xf>
    <xf numFmtId="0" fontId="35" fillId="0" borderId="0" xfId="0" quotePrefix="1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4" fontId="54" fillId="0" borderId="0" xfId="0" applyNumberFormat="1" applyFont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62" fillId="0" borderId="12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/>
    </xf>
    <xf numFmtId="3" fontId="32" fillId="0" borderId="0" xfId="0" applyNumberFormat="1" applyFont="1"/>
    <xf numFmtId="4" fontId="32" fillId="0" borderId="0" xfId="0" applyNumberFormat="1" applyFont="1"/>
    <xf numFmtId="0" fontId="12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164" fontId="52" fillId="0" borderId="0" xfId="0" applyNumberFormat="1" applyFont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0" fontId="62" fillId="0" borderId="2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23" fillId="0" borderId="7" xfId="0" quotePrefix="1" applyFont="1" applyBorder="1" applyAlignment="1">
      <alignment horizontal="center" wrapText="1"/>
    </xf>
    <xf numFmtId="0" fontId="59" fillId="0" borderId="0" xfId="0" quotePrefix="1" applyFont="1" applyAlignment="1">
      <alignment horizontal="center" vertical="center"/>
    </xf>
    <xf numFmtId="0" fontId="59" fillId="0" borderId="5" xfId="0" quotePrefix="1" applyFont="1" applyBorder="1" applyAlignment="1">
      <alignment horizontal="center" vertical="center"/>
    </xf>
    <xf numFmtId="0" fontId="13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9" fillId="0" borderId="0" xfId="0" applyFont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</cellXfs>
  <cellStyles count="25">
    <cellStyle name="Normal 2" xfId="10"/>
    <cellStyle name="Normalno" xfId="0" builtinId="0"/>
    <cellStyle name="Normalno 2" xfId="8"/>
    <cellStyle name="Normalno 2 2" xfId="9"/>
    <cellStyle name="Normalno 3" xfId="13"/>
    <cellStyle name="Normalno 4" xfId="11"/>
    <cellStyle name="Normalno 4 2" xfId="12"/>
    <cellStyle name="Normalno 4 2 2" xfId="20"/>
    <cellStyle name="Normalno 4 3" xfId="19"/>
    <cellStyle name="Normalno 5" xfId="14"/>
    <cellStyle name="Normalno 6" xfId="16"/>
    <cellStyle name="Normalno 7" xfId="17"/>
    <cellStyle name="Normalno 7 2" xfId="22"/>
    <cellStyle name="Normalno 7 3" xfId="23"/>
    <cellStyle name="Normalno 8" xfId="3"/>
    <cellStyle name="Normalno 8 2" xfId="18"/>
    <cellStyle name="Normalno 9" xfId="24"/>
    <cellStyle name="Obično 2" xfId="4"/>
    <cellStyle name="Obično 3" xfId="1"/>
    <cellStyle name="Obično 4" xfId="5"/>
    <cellStyle name="Obično 5" xfId="6"/>
    <cellStyle name="Obično 6" xfId="7"/>
    <cellStyle name="Obično 7" xfId="2"/>
    <cellStyle name="Postotak 2" xfId="15"/>
    <cellStyle name="Postotak 2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topLeftCell="A4" zoomScaleNormal="100" workbookViewId="0">
      <selection activeCell="J23" sqref="J23"/>
    </sheetView>
  </sheetViews>
  <sheetFormatPr defaultColWidth="11.42578125" defaultRowHeight="12.75" x14ac:dyDescent="0.2"/>
  <cols>
    <col min="1" max="1" width="2.85546875" style="15" customWidth="1"/>
    <col min="2" max="2" width="66.28515625" customWidth="1"/>
    <col min="3" max="4" width="16.5703125" customWidth="1"/>
    <col min="5" max="5" width="17.28515625" customWidth="1"/>
    <col min="6" max="6" width="16.5703125" customWidth="1"/>
    <col min="7" max="8" width="12.7109375" customWidth="1"/>
    <col min="10" max="10" width="12.28515625" bestFit="1" customWidth="1"/>
    <col min="11" max="11" width="21.140625" bestFit="1" customWidth="1"/>
    <col min="12" max="12" width="20.85546875" bestFit="1" customWidth="1"/>
    <col min="13" max="13" width="13.85546875" bestFit="1" customWidth="1"/>
    <col min="14" max="14" width="11.5703125" bestFit="1" customWidth="1"/>
    <col min="15" max="15" width="13.7109375" bestFit="1" customWidth="1"/>
  </cols>
  <sheetData>
    <row r="1" spans="1:17" ht="52.5" customHeight="1" x14ac:dyDescent="0.2">
      <c r="A1" s="217" t="s">
        <v>205</v>
      </c>
      <c r="B1" s="217"/>
      <c r="C1" s="217"/>
      <c r="D1" s="217"/>
      <c r="E1" s="217"/>
      <c r="F1" s="217"/>
      <c r="G1" s="217"/>
      <c r="H1" s="217"/>
      <c r="I1" s="82"/>
      <c r="J1" s="82"/>
    </row>
    <row r="2" spans="1:17" ht="30" customHeight="1" x14ac:dyDescent="0.2">
      <c r="A2" s="216" t="s">
        <v>63</v>
      </c>
      <c r="B2" s="216"/>
      <c r="C2" s="216"/>
      <c r="D2" s="216"/>
      <c r="E2" s="216"/>
      <c r="F2" s="216"/>
      <c r="G2" s="216"/>
      <c r="H2" s="216"/>
      <c r="I2" s="82"/>
      <c r="J2" s="82"/>
      <c r="K2" s="71"/>
      <c r="L2" s="71"/>
      <c r="M2" s="71"/>
      <c r="N2" s="71"/>
      <c r="O2" s="71"/>
      <c r="P2" s="71"/>
      <c r="Q2" s="71"/>
    </row>
    <row r="3" spans="1:17" s="21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</row>
    <row r="4" spans="1:17" s="3" customFormat="1" ht="20.25" customHeight="1" x14ac:dyDescent="0.2">
      <c r="A4" s="213" t="s">
        <v>195</v>
      </c>
      <c r="B4" s="213"/>
      <c r="C4" s="213"/>
      <c r="D4" s="213"/>
      <c r="E4" s="213"/>
      <c r="F4" s="213"/>
      <c r="G4" s="213"/>
      <c r="H4" s="213"/>
      <c r="I4" s="28"/>
    </row>
    <row r="5" spans="1:17" s="3" customFormat="1" ht="20.25" customHeight="1" x14ac:dyDescent="0.2">
      <c r="A5" s="213"/>
      <c r="B5" s="213"/>
      <c r="C5" s="213"/>
      <c r="D5" s="213"/>
      <c r="E5" s="213"/>
      <c r="F5" s="213"/>
      <c r="G5" s="213"/>
      <c r="H5" s="213"/>
      <c r="I5" s="28"/>
    </row>
    <row r="6" spans="1:17" s="3" customFormat="1" ht="30" customHeight="1" x14ac:dyDescent="0.2">
      <c r="A6" s="218" t="s">
        <v>196</v>
      </c>
      <c r="B6" s="218"/>
      <c r="C6" s="218"/>
      <c r="D6" s="218"/>
      <c r="E6" s="218"/>
      <c r="F6" s="218"/>
      <c r="G6" s="218"/>
      <c r="H6" s="218"/>
      <c r="I6" s="218"/>
    </row>
    <row r="7" spans="1:17" s="3" customFormat="1" ht="9" customHeight="1" x14ac:dyDescent="0.2">
      <c r="A7" s="221"/>
      <c r="B7" s="221"/>
      <c r="C7" s="221"/>
      <c r="D7" s="221"/>
      <c r="E7" s="221"/>
      <c r="F7" s="221"/>
      <c r="G7" s="221"/>
      <c r="H7" s="221"/>
      <c r="I7" s="221"/>
    </row>
    <row r="8" spans="1:17" s="3" customFormat="1" ht="42.75" customHeight="1" x14ac:dyDescent="0.2">
      <c r="A8" s="219" t="s">
        <v>193</v>
      </c>
      <c r="B8" s="220"/>
      <c r="C8" s="207" t="s">
        <v>197</v>
      </c>
      <c r="D8" s="208" t="s">
        <v>213</v>
      </c>
      <c r="E8" s="147" t="s">
        <v>206</v>
      </c>
      <c r="F8" s="146" t="s">
        <v>207</v>
      </c>
      <c r="G8" s="148" t="s">
        <v>194</v>
      </c>
      <c r="H8" s="148" t="s">
        <v>194</v>
      </c>
      <c r="I8" s="44"/>
      <c r="J8" s="4"/>
    </row>
    <row r="9" spans="1:17" s="3" customFormat="1" ht="10.5" customHeight="1" x14ac:dyDescent="0.2">
      <c r="A9" s="214">
        <v>1</v>
      </c>
      <c r="B9" s="215"/>
      <c r="C9" s="149">
        <v>2</v>
      </c>
      <c r="D9" s="149">
        <v>3</v>
      </c>
      <c r="E9" s="149">
        <v>4</v>
      </c>
      <c r="F9" s="149">
        <v>5</v>
      </c>
      <c r="G9" s="150" t="s">
        <v>214</v>
      </c>
      <c r="H9" s="150" t="s">
        <v>215</v>
      </c>
      <c r="I9" s="44"/>
      <c r="J9" s="4"/>
    </row>
    <row r="10" spans="1:17" s="3" customFormat="1" ht="22.5" customHeight="1" x14ac:dyDescent="0.2">
      <c r="A10" s="151">
        <v>6</v>
      </c>
      <c r="B10" s="152" t="s">
        <v>27</v>
      </c>
      <c r="C10" s="153">
        <f>prihodi!C9</f>
        <v>185050447.94</v>
      </c>
      <c r="D10" s="154">
        <f>prihodi!D9</f>
        <v>393980714</v>
      </c>
      <c r="E10" s="154">
        <f>prihodi!E9</f>
        <v>393980714</v>
      </c>
      <c r="F10" s="153">
        <f>prihodi!F9</f>
        <v>185415232.79000002</v>
      </c>
      <c r="G10" s="153">
        <f>F10/C10*100</f>
        <v>100.19712724506256</v>
      </c>
      <c r="H10" s="153">
        <f>F10/E10*100</f>
        <v>47.062007403235484</v>
      </c>
      <c r="I10" s="28"/>
      <c r="K10" s="74"/>
      <c r="L10" s="74"/>
      <c r="M10" s="74"/>
    </row>
    <row r="11" spans="1:17" s="3" customFormat="1" ht="22.5" customHeight="1" x14ac:dyDescent="0.2">
      <c r="A11" s="151">
        <v>7</v>
      </c>
      <c r="B11" s="152" t="s">
        <v>188</v>
      </c>
      <c r="C11" s="155">
        <f>prihodi!C33</f>
        <v>0</v>
      </c>
      <c r="D11" s="156">
        <v>0</v>
      </c>
      <c r="E11" s="156">
        <v>0</v>
      </c>
      <c r="F11" s="155">
        <f>prihodi!F33</f>
        <v>225.65</v>
      </c>
      <c r="G11" s="153"/>
      <c r="H11" s="153"/>
      <c r="I11" s="28"/>
      <c r="K11" s="74"/>
      <c r="L11" s="74"/>
      <c r="M11" s="74"/>
    </row>
    <row r="12" spans="1:17" s="3" customFormat="1" ht="22.5" customHeight="1" x14ac:dyDescent="0.2">
      <c r="A12" s="151"/>
      <c r="B12" s="152" t="s">
        <v>126</v>
      </c>
      <c r="C12" s="155">
        <f t="shared" ref="C12" si="0">SUM(C10:C11)</f>
        <v>185050447.94</v>
      </c>
      <c r="D12" s="156">
        <f>SUM(D10:D11)</f>
        <v>393980714</v>
      </c>
      <c r="E12" s="156">
        <f t="shared" ref="E12" si="1">SUM(E10:E11)</f>
        <v>393980714</v>
      </c>
      <c r="F12" s="155">
        <f t="shared" ref="F12" si="2">SUM(F10:F11)</f>
        <v>185415458.44000003</v>
      </c>
      <c r="G12" s="153">
        <f t="shared" ref="G12:G16" si="3">F12/C12*100</f>
        <v>100.19724918478359</v>
      </c>
      <c r="H12" s="153">
        <f>F12/E12*100</f>
        <v>47.062064677612625</v>
      </c>
      <c r="I12" s="28"/>
      <c r="K12" s="74"/>
      <c r="L12" s="74"/>
      <c r="M12" s="74"/>
    </row>
    <row r="13" spans="1:17" s="3" customFormat="1" ht="22.5" customHeight="1" x14ac:dyDescent="0.2">
      <c r="A13" s="151">
        <v>3</v>
      </c>
      <c r="B13" s="152" t="s">
        <v>130</v>
      </c>
      <c r="C13" s="155">
        <f>'rashodi-opći dio'!C5</f>
        <v>125635031.34999999</v>
      </c>
      <c r="D13" s="156">
        <f>'rashodi-opći dio'!D5</f>
        <v>437320820</v>
      </c>
      <c r="E13" s="156">
        <f>'rashodi-opći dio'!E5</f>
        <v>437320820</v>
      </c>
      <c r="F13" s="155">
        <f>'rashodi-opći dio'!F5</f>
        <v>211645041.91999999</v>
      </c>
      <c r="G13" s="153">
        <f t="shared" si="3"/>
        <v>168.46021340209583</v>
      </c>
      <c r="H13" s="153">
        <f>F13/E13*100</f>
        <v>48.39583030142493</v>
      </c>
      <c r="I13" s="28"/>
      <c r="K13" s="74"/>
      <c r="L13" s="74"/>
      <c r="M13" s="74"/>
    </row>
    <row r="14" spans="1:17" s="3" customFormat="1" ht="22.5" customHeight="1" x14ac:dyDescent="0.2">
      <c r="A14" s="151">
        <v>4</v>
      </c>
      <c r="B14" s="152" t="s">
        <v>55</v>
      </c>
      <c r="C14" s="155">
        <f>'rashodi-opći dio'!C73</f>
        <v>500120.50000000006</v>
      </c>
      <c r="D14" s="156">
        <f>'rashodi-opći dio'!D73</f>
        <v>1960157</v>
      </c>
      <c r="E14" s="156">
        <f>'rashodi-opći dio'!E73</f>
        <v>1960157</v>
      </c>
      <c r="F14" s="155">
        <f>'rashodi-opći dio'!F73</f>
        <v>108846.06</v>
      </c>
      <c r="G14" s="153">
        <f t="shared" si="3"/>
        <v>21.763966883980956</v>
      </c>
      <c r="H14" s="153">
        <f>F14/E14*100</f>
        <v>5.5529256074896036</v>
      </c>
      <c r="I14" s="28"/>
      <c r="K14" s="74"/>
      <c r="L14" s="74"/>
      <c r="M14" s="74"/>
    </row>
    <row r="15" spans="1:17" s="3" customFormat="1" ht="22.5" customHeight="1" x14ac:dyDescent="0.2">
      <c r="A15" s="151"/>
      <c r="B15" s="152" t="s">
        <v>131</v>
      </c>
      <c r="C15" s="155">
        <f t="shared" ref="C15" si="4">SUM(C13:C14)</f>
        <v>126135151.84999999</v>
      </c>
      <c r="D15" s="156">
        <f t="shared" ref="D15:E15" si="5">SUM(D13:D14)</f>
        <v>439280977</v>
      </c>
      <c r="E15" s="156">
        <f t="shared" si="5"/>
        <v>439280977</v>
      </c>
      <c r="F15" s="155">
        <f t="shared" ref="F15" si="6">SUM(F13:F14)</f>
        <v>211753887.97999999</v>
      </c>
      <c r="G15" s="153">
        <f t="shared" si="3"/>
        <v>167.87856903824704</v>
      </c>
      <c r="H15" s="153">
        <f>F15/E15*100</f>
        <v>48.204656943293948</v>
      </c>
      <c r="I15" s="28"/>
      <c r="K15" s="74"/>
      <c r="L15" s="74"/>
      <c r="M15" s="74"/>
    </row>
    <row r="16" spans="1:17" s="3" customFormat="1" ht="22.5" customHeight="1" x14ac:dyDescent="0.2">
      <c r="A16" s="157"/>
      <c r="B16" s="152" t="s">
        <v>132</v>
      </c>
      <c r="C16" s="155">
        <f>C12-C15</f>
        <v>58915296.090000004</v>
      </c>
      <c r="D16" s="156">
        <f>D12-D15</f>
        <v>-45300263</v>
      </c>
      <c r="E16" s="156">
        <f>E12-E15</f>
        <v>-45300263</v>
      </c>
      <c r="F16" s="155">
        <f>F12-F15</f>
        <v>-26338429.539999962</v>
      </c>
      <c r="G16" s="153">
        <f t="shared" si="3"/>
        <v>-44.705588001738853</v>
      </c>
      <c r="H16" s="153">
        <f>F16/E16*100</f>
        <v>58.141891008447267</v>
      </c>
      <c r="I16" s="28"/>
      <c r="K16" s="74"/>
      <c r="L16" s="74"/>
      <c r="M16" s="74"/>
    </row>
    <row r="17" spans="1:15" s="3" customFormat="1" ht="12.75" customHeight="1" x14ac:dyDescent="0.2">
      <c r="A17" s="222"/>
      <c r="B17" s="222"/>
      <c r="C17" s="28"/>
      <c r="D17" s="28"/>
      <c r="E17" s="28"/>
      <c r="F17" s="28"/>
      <c r="G17" s="28"/>
      <c r="H17" s="28"/>
      <c r="I17" s="28"/>
      <c r="K17" s="74"/>
      <c r="L17" s="74"/>
      <c r="M17" s="74"/>
    </row>
    <row r="18" spans="1:15" s="20" customFormat="1" ht="22.5" customHeight="1" x14ac:dyDescent="0.3">
      <c r="A18" s="223"/>
      <c r="B18" s="223"/>
      <c r="C18" s="223"/>
      <c r="D18" s="223"/>
      <c r="E18" s="223"/>
      <c r="F18" s="223"/>
      <c r="G18" s="223"/>
      <c r="H18" s="223"/>
      <c r="I18" s="158"/>
      <c r="J18" s="3"/>
      <c r="K18" s="74"/>
      <c r="L18" s="74"/>
      <c r="M18" s="74"/>
    </row>
    <row r="19" spans="1:15" s="20" customFormat="1" ht="12.75" customHeight="1" x14ac:dyDescent="0.3">
      <c r="A19" s="224"/>
      <c r="B19" s="224"/>
      <c r="C19" s="158"/>
      <c r="D19" s="158"/>
      <c r="E19" s="158"/>
      <c r="F19" s="158"/>
      <c r="G19" s="158"/>
      <c r="H19" s="158"/>
      <c r="I19" s="158"/>
      <c r="J19" s="3"/>
      <c r="K19" s="74"/>
      <c r="L19" s="74"/>
      <c r="M19" s="74"/>
    </row>
    <row r="20" spans="1:15" s="20" customFormat="1" ht="42.75" x14ac:dyDescent="0.3">
      <c r="A20" s="219" t="s">
        <v>193</v>
      </c>
      <c r="B20" s="220"/>
      <c r="C20" s="207" t="s">
        <v>197</v>
      </c>
      <c r="D20" s="208" t="s">
        <v>213</v>
      </c>
      <c r="E20" s="147" t="s">
        <v>206</v>
      </c>
      <c r="F20" s="146" t="s">
        <v>207</v>
      </c>
      <c r="G20" s="148" t="s">
        <v>194</v>
      </c>
      <c r="H20" s="148" t="s">
        <v>194</v>
      </c>
      <c r="I20" s="158"/>
      <c r="J20" s="3"/>
      <c r="K20" s="74"/>
      <c r="L20" s="74"/>
      <c r="M20" s="74"/>
    </row>
    <row r="21" spans="1:15" s="20" customFormat="1" ht="10.5" customHeight="1" x14ac:dyDescent="0.3">
      <c r="A21" s="214">
        <v>1</v>
      </c>
      <c r="B21" s="215"/>
      <c r="C21" s="149">
        <v>2</v>
      </c>
      <c r="D21" s="149">
        <v>3</v>
      </c>
      <c r="E21" s="149">
        <v>4</v>
      </c>
      <c r="F21" s="149">
        <v>5</v>
      </c>
      <c r="G21" s="150" t="s">
        <v>214</v>
      </c>
      <c r="H21" s="150" t="s">
        <v>215</v>
      </c>
      <c r="I21" s="158"/>
      <c r="J21" s="3"/>
      <c r="K21" s="74"/>
      <c r="L21" s="74"/>
      <c r="M21" s="74"/>
    </row>
    <row r="22" spans="1:15" s="20" customFormat="1" ht="22.5" customHeight="1" x14ac:dyDescent="0.3">
      <c r="A22" s="151">
        <v>8</v>
      </c>
      <c r="B22" s="152" t="s">
        <v>25</v>
      </c>
      <c r="C22" s="153">
        <f>'račun financiranja'!C8</f>
        <v>2823.24</v>
      </c>
      <c r="D22" s="154">
        <f>'račun financiranja'!D8</f>
        <v>26545</v>
      </c>
      <c r="E22" s="154">
        <f>'račun financiranja'!E8</f>
        <v>26545</v>
      </c>
      <c r="F22" s="153">
        <f>'račun financiranja'!F8</f>
        <v>4705.3999999999996</v>
      </c>
      <c r="G22" s="153">
        <f>F22/C22*100</f>
        <v>166.66666666666669</v>
      </c>
      <c r="H22" s="153">
        <f>F22/E22*100</f>
        <v>17.726125447353549</v>
      </c>
      <c r="I22" s="158"/>
      <c r="J22" s="3"/>
      <c r="K22" s="74"/>
      <c r="L22" s="74"/>
      <c r="M22" s="74"/>
    </row>
    <row r="23" spans="1:15" s="20" customFormat="1" ht="22.5" customHeight="1" x14ac:dyDescent="0.3">
      <c r="A23" s="151">
        <v>5</v>
      </c>
      <c r="B23" s="159" t="s">
        <v>26</v>
      </c>
      <c r="C23" s="153">
        <f>'račun financiranja'!C12</f>
        <v>0</v>
      </c>
      <c r="D23" s="154">
        <f>'račun financiranja'!D12</f>
        <v>0</v>
      </c>
      <c r="E23" s="154">
        <f>'račun financiranja'!E12</f>
        <v>0</v>
      </c>
      <c r="F23" s="153">
        <f>'račun financiranja'!F12</f>
        <v>0</v>
      </c>
      <c r="G23" s="153"/>
      <c r="H23" s="153"/>
      <c r="I23" s="158"/>
      <c r="J23" s="3"/>
      <c r="K23" s="74"/>
      <c r="L23" s="74"/>
      <c r="M23" s="74"/>
    </row>
    <row r="24" spans="1:15" s="20" customFormat="1" ht="22.5" customHeight="1" x14ac:dyDescent="0.3">
      <c r="A24" s="151"/>
      <c r="B24" s="159" t="s">
        <v>198</v>
      </c>
      <c r="C24" s="153">
        <f>C22-C23</f>
        <v>2823.24</v>
      </c>
      <c r="D24" s="154">
        <f>D22-D23</f>
        <v>26545</v>
      </c>
      <c r="E24" s="154">
        <f>E22-E23</f>
        <v>26545</v>
      </c>
      <c r="F24" s="153">
        <f>F22-F23</f>
        <v>4705.3999999999996</v>
      </c>
      <c r="G24" s="153">
        <f>F24/C24*100</f>
        <v>166.66666666666669</v>
      </c>
      <c r="H24" s="153">
        <f>F24/E24*100</f>
        <v>17.726125447353549</v>
      </c>
      <c r="I24" s="158"/>
      <c r="J24" s="3"/>
      <c r="K24" s="74"/>
      <c r="L24" s="74"/>
      <c r="M24" s="74"/>
    </row>
    <row r="25" spans="1:15" s="20" customFormat="1" ht="22.5" customHeight="1" x14ac:dyDescent="0.3">
      <c r="A25" s="151"/>
      <c r="B25" s="152" t="s">
        <v>191</v>
      </c>
      <c r="C25" s="153">
        <v>377830479.89999998</v>
      </c>
      <c r="D25" s="153">
        <v>416770640.89999998</v>
      </c>
      <c r="E25" s="153">
        <v>416770640.89999998</v>
      </c>
      <c r="F25" s="153">
        <v>467335623.72000003</v>
      </c>
      <c r="G25" s="153">
        <f t="shared" ref="G25:G27" si="7">F25/C25*100</f>
        <v>123.68923328887847</v>
      </c>
      <c r="H25" s="153">
        <f>F25/E25*100</f>
        <v>112.13256833802087</v>
      </c>
      <c r="I25" s="158"/>
      <c r="J25" s="3"/>
      <c r="K25" s="74"/>
      <c r="L25" s="74"/>
      <c r="M25" s="74"/>
    </row>
    <row r="26" spans="1:15" s="20" customFormat="1" ht="22.5" customHeight="1" x14ac:dyDescent="0.3">
      <c r="A26" s="85"/>
      <c r="B26" s="83" t="s">
        <v>199</v>
      </c>
      <c r="C26" s="87">
        <v>-436748599.23000002</v>
      </c>
      <c r="D26" s="87">
        <v>-371496922.89999998</v>
      </c>
      <c r="E26" s="87">
        <v>-371496922.89999998</v>
      </c>
      <c r="F26" s="87">
        <v>-441001899.58000004</v>
      </c>
      <c r="G26" s="87">
        <f t="shared" si="7"/>
        <v>100.97385552180332</v>
      </c>
      <c r="H26" s="87">
        <f>F26/E26*100</f>
        <v>118.70943536690059</v>
      </c>
      <c r="J26" s="74"/>
      <c r="K26" s="74"/>
      <c r="L26" s="74"/>
      <c r="M26" s="74"/>
    </row>
    <row r="27" spans="1:15" s="20" customFormat="1" ht="22.5" customHeight="1" x14ac:dyDescent="0.3">
      <c r="A27" s="85"/>
      <c r="B27" s="84" t="s">
        <v>57</v>
      </c>
      <c r="C27" s="88">
        <f>C22+C25-C23+C26</f>
        <v>-58915296.090000033</v>
      </c>
      <c r="D27" s="89">
        <f>D22+D25-D23+D26</f>
        <v>45300263</v>
      </c>
      <c r="E27" s="89">
        <f>E22+E25-E23+E26</f>
        <v>45300263</v>
      </c>
      <c r="F27" s="88">
        <f>F22+F25-F23+F26</f>
        <v>26338429.539999962</v>
      </c>
      <c r="G27" s="87">
        <f t="shared" si="7"/>
        <v>-44.705588001738832</v>
      </c>
      <c r="H27" s="87">
        <f>F27/E27*100</f>
        <v>58.141891008447267</v>
      </c>
      <c r="J27" s="3"/>
      <c r="K27" s="74"/>
      <c r="L27" s="74"/>
      <c r="M27" s="74"/>
    </row>
    <row r="28" spans="1:15" s="20" customFormat="1" ht="22.5" customHeight="1" x14ac:dyDescent="0.3">
      <c r="A28" s="86"/>
      <c r="B28" s="84" t="s">
        <v>133</v>
      </c>
      <c r="C28" s="88">
        <f>C16+C27</f>
        <v>0</v>
      </c>
      <c r="D28" s="89">
        <f>D16+D27</f>
        <v>0</v>
      </c>
      <c r="E28" s="89">
        <f>E16+E27</f>
        <v>0</v>
      </c>
      <c r="F28" s="88">
        <f>F16+F27</f>
        <v>0</v>
      </c>
      <c r="G28" s="88"/>
      <c r="H28" s="88"/>
      <c r="K28" s="79"/>
      <c r="L28" s="79"/>
      <c r="M28" s="79"/>
      <c r="N28" s="79"/>
      <c r="O28" s="79"/>
    </row>
    <row r="29" spans="1:15" s="20" customFormat="1" ht="18" customHeight="1" x14ac:dyDescent="0.3">
      <c r="A29" s="91"/>
      <c r="B29" s="91"/>
      <c r="C29" s="90"/>
      <c r="D29" s="90"/>
      <c r="E29" s="90"/>
      <c r="F29" s="90"/>
      <c r="G29" s="90"/>
      <c r="H29" s="90"/>
    </row>
    <row r="30" spans="1:15" s="3" customFormat="1" x14ac:dyDescent="0.2">
      <c r="A30" s="14"/>
      <c r="C30" s="4"/>
      <c r="D30" s="4"/>
      <c r="E30" s="74"/>
      <c r="F30" s="4"/>
      <c r="G30" s="4"/>
      <c r="H30" s="4"/>
    </row>
    <row r="31" spans="1:15" s="3" customFormat="1" x14ac:dyDescent="0.2">
      <c r="A31" s="14"/>
      <c r="C31" s="4"/>
      <c r="D31" s="4"/>
      <c r="E31" s="4"/>
      <c r="F31" s="4"/>
      <c r="G31" s="4"/>
      <c r="H31" s="4"/>
      <c r="K31" s="74"/>
      <c r="L31" s="74"/>
      <c r="M31" s="74"/>
      <c r="N31" s="74"/>
      <c r="O31" s="74"/>
    </row>
    <row r="32" spans="1:15" s="3" customFormat="1" x14ac:dyDescent="0.2">
      <c r="A32" s="14"/>
      <c r="K32" s="74"/>
      <c r="L32" s="74"/>
      <c r="M32" s="74"/>
      <c r="N32" s="74"/>
      <c r="O32" s="74"/>
    </row>
    <row r="33" spans="1:15" s="3" customFormat="1" x14ac:dyDescent="0.2">
      <c r="A33" s="14"/>
      <c r="C33" s="74"/>
      <c r="D33" s="74"/>
      <c r="E33" s="74"/>
      <c r="F33" s="74"/>
      <c r="G33" s="74"/>
      <c r="H33" s="74"/>
      <c r="K33" s="74"/>
      <c r="L33" s="74"/>
      <c r="M33" s="74"/>
      <c r="N33" s="74"/>
      <c r="O33" s="74"/>
    </row>
    <row r="34" spans="1:15" s="3" customFormat="1" x14ac:dyDescent="0.2">
      <c r="A34" s="14"/>
    </row>
    <row r="35" spans="1:15" s="3" customFormat="1" x14ac:dyDescent="0.2">
      <c r="A35" s="14"/>
      <c r="C35" s="74"/>
      <c r="D35" s="74"/>
      <c r="E35" s="74"/>
      <c r="F35" s="74"/>
      <c r="G35" s="74"/>
      <c r="H35" s="74"/>
      <c r="I35" s="74"/>
      <c r="J35" s="74"/>
      <c r="K35" s="74"/>
    </row>
    <row r="36" spans="1:15" s="3" customFormat="1" x14ac:dyDescent="0.2">
      <c r="A36" s="14"/>
      <c r="C36" s="74"/>
      <c r="D36" s="74"/>
      <c r="E36" s="74"/>
      <c r="F36" s="74"/>
      <c r="G36" s="74"/>
      <c r="H36" s="74"/>
      <c r="I36" s="74"/>
      <c r="J36" s="74"/>
      <c r="K36" s="74"/>
    </row>
    <row r="37" spans="1:15" s="3" customFormat="1" x14ac:dyDescent="0.2">
      <c r="A37" s="14"/>
      <c r="C37" s="74"/>
      <c r="D37" s="74"/>
      <c r="E37" s="74"/>
      <c r="F37" s="74"/>
    </row>
    <row r="38" spans="1:15" s="3" customFormat="1" x14ac:dyDescent="0.2">
      <c r="A38" s="14"/>
    </row>
    <row r="39" spans="1:15" s="3" customFormat="1" x14ac:dyDescent="0.2">
      <c r="A39" s="14"/>
    </row>
    <row r="40" spans="1:15" s="3" customFormat="1" x14ac:dyDescent="0.2">
      <c r="A40" s="14"/>
    </row>
    <row r="41" spans="1:15" s="3" customFormat="1" x14ac:dyDescent="0.2">
      <c r="A41" s="14"/>
    </row>
    <row r="42" spans="1:15" s="3" customFormat="1" x14ac:dyDescent="0.2">
      <c r="A42" s="14"/>
    </row>
    <row r="43" spans="1:15" s="3" customFormat="1" x14ac:dyDescent="0.2">
      <c r="A43" s="14"/>
    </row>
    <row r="44" spans="1:15" s="3" customFormat="1" x14ac:dyDescent="0.2">
      <c r="A44" s="14"/>
    </row>
    <row r="45" spans="1:15" s="3" customFormat="1" x14ac:dyDescent="0.2">
      <c r="A45" s="14"/>
    </row>
    <row r="46" spans="1:15" s="3" customFormat="1" x14ac:dyDescent="0.2">
      <c r="A46" s="14"/>
    </row>
    <row r="47" spans="1:15" s="3" customFormat="1" x14ac:dyDescent="0.2">
      <c r="A47" s="14"/>
    </row>
    <row r="48" spans="1:15" s="3" customFormat="1" x14ac:dyDescent="0.2">
      <c r="A48" s="14"/>
    </row>
    <row r="49" spans="1:1" s="3" customFormat="1" x14ac:dyDescent="0.2">
      <c r="A49" s="14"/>
    </row>
    <row r="50" spans="1:1" s="3" customFormat="1" x14ac:dyDescent="0.2">
      <c r="A50" s="14"/>
    </row>
    <row r="51" spans="1:1" s="3" customFormat="1" x14ac:dyDescent="0.2">
      <c r="A51" s="14"/>
    </row>
    <row r="52" spans="1:1" s="3" customFormat="1" x14ac:dyDescent="0.2">
      <c r="A52" s="14"/>
    </row>
    <row r="53" spans="1:1" s="3" customFormat="1" x14ac:dyDescent="0.2">
      <c r="A53" s="14"/>
    </row>
    <row r="54" spans="1:1" s="3" customFormat="1" x14ac:dyDescent="0.2">
      <c r="A54" s="14"/>
    </row>
    <row r="55" spans="1:1" s="3" customFormat="1" x14ac:dyDescent="0.2">
      <c r="A55" s="14"/>
    </row>
    <row r="56" spans="1:1" s="3" customFormat="1" x14ac:dyDescent="0.2">
      <c r="A56" s="14"/>
    </row>
    <row r="57" spans="1:1" s="3" customFormat="1" x14ac:dyDescent="0.2">
      <c r="A57" s="14"/>
    </row>
    <row r="58" spans="1:1" s="3" customFormat="1" x14ac:dyDescent="0.2">
      <c r="A58" s="14"/>
    </row>
    <row r="59" spans="1:1" s="3" customFormat="1" x14ac:dyDescent="0.2">
      <c r="A59" s="14"/>
    </row>
    <row r="60" spans="1:1" s="3" customFormat="1" x14ac:dyDescent="0.2">
      <c r="A60" s="14"/>
    </row>
    <row r="61" spans="1:1" s="3" customFormat="1" x14ac:dyDescent="0.2">
      <c r="A61" s="14"/>
    </row>
    <row r="62" spans="1:1" s="3" customFormat="1" x14ac:dyDescent="0.2">
      <c r="A62" s="14"/>
    </row>
    <row r="63" spans="1:1" s="3" customFormat="1" x14ac:dyDescent="0.2">
      <c r="A63" s="14"/>
    </row>
    <row r="64" spans="1:1" s="3" customFormat="1" x14ac:dyDescent="0.2">
      <c r="A64" s="14"/>
    </row>
    <row r="65" spans="1:1" s="3" customFormat="1" x14ac:dyDescent="0.2">
      <c r="A65" s="14"/>
    </row>
    <row r="66" spans="1:1" s="3" customFormat="1" x14ac:dyDescent="0.2">
      <c r="A66" s="14"/>
    </row>
    <row r="67" spans="1:1" s="3" customFormat="1" x14ac:dyDescent="0.2">
      <c r="A67" s="14"/>
    </row>
    <row r="68" spans="1:1" s="3" customFormat="1" x14ac:dyDescent="0.2">
      <c r="A68" s="14"/>
    </row>
    <row r="69" spans="1:1" s="3" customFormat="1" x14ac:dyDescent="0.2">
      <c r="A69" s="14"/>
    </row>
    <row r="70" spans="1:1" s="3" customFormat="1" x14ac:dyDescent="0.2">
      <c r="A70" s="14"/>
    </row>
    <row r="71" spans="1:1" s="3" customFormat="1" x14ac:dyDescent="0.2">
      <c r="A71" s="14"/>
    </row>
    <row r="72" spans="1:1" s="3" customFormat="1" x14ac:dyDescent="0.2">
      <c r="A72" s="14"/>
    </row>
    <row r="73" spans="1:1" s="3" customFormat="1" x14ac:dyDescent="0.2">
      <c r="A73" s="14"/>
    </row>
    <row r="74" spans="1:1" s="3" customFormat="1" x14ac:dyDescent="0.2">
      <c r="A74" s="14"/>
    </row>
    <row r="75" spans="1:1" s="3" customFormat="1" x14ac:dyDescent="0.2">
      <c r="A75" s="14"/>
    </row>
    <row r="76" spans="1:1" s="3" customFormat="1" x14ac:dyDescent="0.2">
      <c r="A76" s="14"/>
    </row>
    <row r="77" spans="1:1" s="3" customFormat="1" x14ac:dyDescent="0.2">
      <c r="A77" s="14"/>
    </row>
    <row r="78" spans="1:1" s="3" customFormat="1" x14ac:dyDescent="0.2">
      <c r="A78" s="14"/>
    </row>
    <row r="79" spans="1:1" s="3" customFormat="1" x14ac:dyDescent="0.2">
      <c r="A79" s="14"/>
    </row>
    <row r="80" spans="1:1" s="3" customFormat="1" x14ac:dyDescent="0.2">
      <c r="A80" s="14"/>
    </row>
    <row r="81" spans="1:1" s="3" customFormat="1" x14ac:dyDescent="0.2">
      <c r="A81" s="14"/>
    </row>
    <row r="82" spans="1:1" s="3" customFormat="1" x14ac:dyDescent="0.2">
      <c r="A82" s="14"/>
    </row>
    <row r="83" spans="1:1" s="3" customFormat="1" x14ac:dyDescent="0.2">
      <c r="A83" s="14"/>
    </row>
    <row r="84" spans="1:1" s="3" customFormat="1" x14ac:dyDescent="0.2">
      <c r="A84" s="14"/>
    </row>
    <row r="85" spans="1:1" s="3" customFormat="1" x14ac:dyDescent="0.2">
      <c r="A85" s="14"/>
    </row>
    <row r="86" spans="1:1" s="3" customFormat="1" x14ac:dyDescent="0.2">
      <c r="A86" s="14"/>
    </row>
    <row r="87" spans="1:1" s="3" customFormat="1" x14ac:dyDescent="0.2">
      <c r="A87" s="14"/>
    </row>
    <row r="88" spans="1:1" s="3" customFormat="1" x14ac:dyDescent="0.2">
      <c r="A88" s="14"/>
    </row>
    <row r="89" spans="1:1" s="3" customFormat="1" x14ac:dyDescent="0.2">
      <c r="A89" s="14"/>
    </row>
    <row r="90" spans="1:1" s="3" customFormat="1" x14ac:dyDescent="0.2">
      <c r="A90" s="14"/>
    </row>
    <row r="91" spans="1:1" s="3" customFormat="1" x14ac:dyDescent="0.2">
      <c r="A91" s="14"/>
    </row>
    <row r="92" spans="1:1" s="3" customFormat="1" x14ac:dyDescent="0.2">
      <c r="A92" s="14"/>
    </row>
    <row r="93" spans="1:1" s="3" customFormat="1" x14ac:dyDescent="0.2">
      <c r="A93" s="14"/>
    </row>
    <row r="94" spans="1:1" s="3" customFormat="1" x14ac:dyDescent="0.2">
      <c r="A94" s="14"/>
    </row>
    <row r="95" spans="1:1" s="3" customFormat="1" x14ac:dyDescent="0.2">
      <c r="A95" s="14"/>
    </row>
    <row r="96" spans="1:1" s="3" customFormat="1" x14ac:dyDescent="0.2">
      <c r="A96" s="14"/>
    </row>
    <row r="97" spans="1:1" s="3" customFormat="1" x14ac:dyDescent="0.2">
      <c r="A97" s="14"/>
    </row>
    <row r="98" spans="1:1" s="3" customFormat="1" x14ac:dyDescent="0.2">
      <c r="A98" s="14"/>
    </row>
    <row r="99" spans="1:1" s="3" customFormat="1" x14ac:dyDescent="0.2">
      <c r="A99" s="14"/>
    </row>
    <row r="100" spans="1:1" s="3" customFormat="1" x14ac:dyDescent="0.2">
      <c r="A100" s="14"/>
    </row>
    <row r="101" spans="1:1" s="3" customFormat="1" x14ac:dyDescent="0.2">
      <c r="A101" s="14"/>
    </row>
    <row r="102" spans="1:1" s="3" customFormat="1" x14ac:dyDescent="0.2">
      <c r="A102" s="14"/>
    </row>
    <row r="103" spans="1:1" s="3" customFormat="1" x14ac:dyDescent="0.2">
      <c r="A103" s="14"/>
    </row>
    <row r="104" spans="1:1" s="3" customFormat="1" x14ac:dyDescent="0.2">
      <c r="A104" s="14"/>
    </row>
    <row r="105" spans="1:1" s="3" customFormat="1" x14ac:dyDescent="0.2">
      <c r="A105" s="14"/>
    </row>
    <row r="106" spans="1:1" s="3" customFormat="1" x14ac:dyDescent="0.2">
      <c r="A106" s="14"/>
    </row>
    <row r="107" spans="1:1" s="3" customFormat="1" x14ac:dyDescent="0.2">
      <c r="A107" s="14"/>
    </row>
    <row r="108" spans="1:1" s="3" customFormat="1" x14ac:dyDescent="0.2">
      <c r="A108" s="14"/>
    </row>
    <row r="109" spans="1:1" s="3" customFormat="1" x14ac:dyDescent="0.2">
      <c r="A109" s="14"/>
    </row>
    <row r="110" spans="1:1" s="3" customFormat="1" x14ac:dyDescent="0.2">
      <c r="A110" s="14"/>
    </row>
    <row r="111" spans="1:1" s="3" customFormat="1" x14ac:dyDescent="0.2">
      <c r="A111" s="14"/>
    </row>
    <row r="112" spans="1:1" s="3" customFormat="1" x14ac:dyDescent="0.2">
      <c r="A112" s="14"/>
    </row>
    <row r="113" spans="1:1" s="3" customFormat="1" x14ac:dyDescent="0.2">
      <c r="A113" s="14"/>
    </row>
    <row r="114" spans="1:1" s="3" customFormat="1" x14ac:dyDescent="0.2">
      <c r="A114" s="14"/>
    </row>
    <row r="115" spans="1:1" s="3" customFormat="1" x14ac:dyDescent="0.2">
      <c r="A115" s="14"/>
    </row>
    <row r="116" spans="1:1" s="3" customFormat="1" x14ac:dyDescent="0.2">
      <c r="A116" s="14"/>
    </row>
    <row r="117" spans="1:1" s="3" customFormat="1" x14ac:dyDescent="0.2">
      <c r="A117" s="14"/>
    </row>
    <row r="118" spans="1:1" s="3" customFormat="1" x14ac:dyDescent="0.2">
      <c r="A118" s="14"/>
    </row>
    <row r="119" spans="1:1" s="3" customFormat="1" x14ac:dyDescent="0.2">
      <c r="A119" s="14"/>
    </row>
    <row r="120" spans="1:1" s="3" customFormat="1" x14ac:dyDescent="0.2">
      <c r="A120" s="14"/>
    </row>
    <row r="121" spans="1:1" s="3" customFormat="1" x14ac:dyDescent="0.2">
      <c r="A121" s="14"/>
    </row>
    <row r="122" spans="1:1" s="3" customFormat="1" x14ac:dyDescent="0.2">
      <c r="A122" s="14"/>
    </row>
    <row r="123" spans="1:1" s="3" customFormat="1" x14ac:dyDescent="0.2">
      <c r="A123" s="14"/>
    </row>
    <row r="124" spans="1:1" s="3" customFormat="1" x14ac:dyDescent="0.2">
      <c r="A124" s="14"/>
    </row>
    <row r="125" spans="1:1" s="3" customFormat="1" x14ac:dyDescent="0.2">
      <c r="A125" s="14"/>
    </row>
    <row r="126" spans="1:1" s="3" customFormat="1" x14ac:dyDescent="0.2">
      <c r="A126" s="14"/>
    </row>
    <row r="127" spans="1:1" s="3" customFormat="1" x14ac:dyDescent="0.2">
      <c r="A127" s="14"/>
    </row>
    <row r="128" spans="1:1" s="3" customFormat="1" x14ac:dyDescent="0.2">
      <c r="A128" s="14"/>
    </row>
    <row r="129" spans="1:1" s="3" customFormat="1" x14ac:dyDescent="0.2">
      <c r="A129" s="14"/>
    </row>
    <row r="130" spans="1:1" s="3" customFormat="1" x14ac:dyDescent="0.2">
      <c r="A130" s="14"/>
    </row>
    <row r="131" spans="1:1" s="3" customFormat="1" x14ac:dyDescent="0.2">
      <c r="A131" s="14"/>
    </row>
    <row r="132" spans="1:1" s="3" customFormat="1" x14ac:dyDescent="0.2">
      <c r="A132" s="14"/>
    </row>
    <row r="133" spans="1:1" s="3" customFormat="1" x14ac:dyDescent="0.2">
      <c r="A133" s="14"/>
    </row>
    <row r="134" spans="1:1" s="3" customFormat="1" x14ac:dyDescent="0.2">
      <c r="A134" s="14"/>
    </row>
    <row r="135" spans="1:1" s="3" customFormat="1" x14ac:dyDescent="0.2">
      <c r="A135" s="14"/>
    </row>
    <row r="136" spans="1:1" s="3" customFormat="1" x14ac:dyDescent="0.2">
      <c r="A136" s="14"/>
    </row>
    <row r="137" spans="1:1" s="3" customFormat="1" x14ac:dyDescent="0.2">
      <c r="A137" s="14"/>
    </row>
    <row r="138" spans="1:1" s="3" customFormat="1" x14ac:dyDescent="0.2">
      <c r="A138" s="14"/>
    </row>
    <row r="139" spans="1:1" s="3" customFormat="1" x14ac:dyDescent="0.2">
      <c r="A139" s="14"/>
    </row>
    <row r="140" spans="1:1" s="3" customFormat="1" x14ac:dyDescent="0.2">
      <c r="A140" s="14"/>
    </row>
    <row r="141" spans="1:1" s="3" customFormat="1" x14ac:dyDescent="0.2">
      <c r="A141" s="14"/>
    </row>
    <row r="142" spans="1:1" s="3" customFormat="1" x14ac:dyDescent="0.2">
      <c r="A142" s="14"/>
    </row>
    <row r="143" spans="1:1" s="3" customFormat="1" x14ac:dyDescent="0.2">
      <c r="A143" s="14"/>
    </row>
    <row r="144" spans="1:1" s="3" customFormat="1" x14ac:dyDescent="0.2">
      <c r="A144" s="14"/>
    </row>
    <row r="145" spans="1:1" s="3" customFormat="1" x14ac:dyDescent="0.2">
      <c r="A145" s="14"/>
    </row>
    <row r="146" spans="1:1" s="3" customFormat="1" x14ac:dyDescent="0.2">
      <c r="A146" s="14"/>
    </row>
    <row r="147" spans="1:1" s="3" customFormat="1" x14ac:dyDescent="0.2">
      <c r="A147" s="14"/>
    </row>
    <row r="148" spans="1:1" s="3" customFormat="1" x14ac:dyDescent="0.2">
      <c r="A148" s="14"/>
    </row>
    <row r="149" spans="1:1" s="3" customFormat="1" x14ac:dyDescent="0.2">
      <c r="A149" s="14"/>
    </row>
    <row r="150" spans="1:1" s="3" customFormat="1" x14ac:dyDescent="0.2">
      <c r="A150" s="14"/>
    </row>
    <row r="151" spans="1:1" s="3" customFormat="1" x14ac:dyDescent="0.2">
      <c r="A151" s="14"/>
    </row>
    <row r="152" spans="1:1" s="3" customFormat="1" x14ac:dyDescent="0.2">
      <c r="A152" s="14"/>
    </row>
    <row r="153" spans="1:1" s="3" customFormat="1" x14ac:dyDescent="0.2">
      <c r="A153" s="14"/>
    </row>
    <row r="154" spans="1:1" s="3" customFormat="1" x14ac:dyDescent="0.2">
      <c r="A154" s="14"/>
    </row>
    <row r="155" spans="1:1" s="3" customFormat="1" x14ac:dyDescent="0.2">
      <c r="A155" s="14"/>
    </row>
    <row r="156" spans="1:1" s="3" customFormat="1" x14ac:dyDescent="0.2">
      <c r="A156" s="14"/>
    </row>
    <row r="157" spans="1:1" s="3" customFormat="1" x14ac:dyDescent="0.2">
      <c r="A157" s="14"/>
    </row>
    <row r="158" spans="1:1" s="3" customFormat="1" x14ac:dyDescent="0.2">
      <c r="A158" s="14"/>
    </row>
    <row r="159" spans="1:1" s="3" customFormat="1" x14ac:dyDescent="0.2">
      <c r="A159" s="14"/>
    </row>
    <row r="160" spans="1:1" s="3" customFormat="1" x14ac:dyDescent="0.2">
      <c r="A160" s="14"/>
    </row>
    <row r="161" spans="1:1" s="3" customFormat="1" x14ac:dyDescent="0.2">
      <c r="A161" s="14"/>
    </row>
    <row r="162" spans="1:1" s="3" customFormat="1" x14ac:dyDescent="0.2">
      <c r="A162" s="14"/>
    </row>
    <row r="163" spans="1:1" s="3" customFormat="1" x14ac:dyDescent="0.2">
      <c r="A163" s="14"/>
    </row>
    <row r="164" spans="1:1" s="3" customFormat="1" x14ac:dyDescent="0.2">
      <c r="A164" s="14"/>
    </row>
    <row r="165" spans="1:1" s="3" customFormat="1" x14ac:dyDescent="0.2">
      <c r="A165" s="14"/>
    </row>
    <row r="166" spans="1:1" s="3" customFormat="1" x14ac:dyDescent="0.2">
      <c r="A166" s="14"/>
    </row>
    <row r="167" spans="1:1" s="3" customFormat="1" x14ac:dyDescent="0.2">
      <c r="A167" s="14"/>
    </row>
    <row r="168" spans="1:1" s="3" customFormat="1" x14ac:dyDescent="0.2">
      <c r="A168" s="14"/>
    </row>
    <row r="169" spans="1:1" s="3" customFormat="1" x14ac:dyDescent="0.2">
      <c r="A169" s="14"/>
    </row>
    <row r="170" spans="1:1" s="3" customFormat="1" x14ac:dyDescent="0.2">
      <c r="A170" s="14"/>
    </row>
    <row r="171" spans="1:1" s="3" customFormat="1" x14ac:dyDescent="0.2">
      <c r="A171" s="14"/>
    </row>
    <row r="172" spans="1:1" s="3" customFormat="1" x14ac:dyDescent="0.2">
      <c r="A172" s="14"/>
    </row>
    <row r="173" spans="1:1" s="3" customFormat="1" x14ac:dyDescent="0.2">
      <c r="A173" s="14"/>
    </row>
    <row r="174" spans="1:1" s="3" customFormat="1" x14ac:dyDescent="0.2">
      <c r="A174" s="14"/>
    </row>
    <row r="175" spans="1:1" s="3" customFormat="1" x14ac:dyDescent="0.2">
      <c r="A175" s="14"/>
    </row>
    <row r="176" spans="1:1" s="3" customFormat="1" x14ac:dyDescent="0.2">
      <c r="A176" s="14"/>
    </row>
    <row r="177" spans="1:1" s="3" customFormat="1" x14ac:dyDescent="0.2">
      <c r="A177" s="14"/>
    </row>
    <row r="178" spans="1:1" s="3" customFormat="1" x14ac:dyDescent="0.2">
      <c r="A178" s="14"/>
    </row>
    <row r="179" spans="1:1" s="3" customFormat="1" x14ac:dyDescent="0.2">
      <c r="A179" s="14"/>
    </row>
    <row r="180" spans="1:1" s="3" customFormat="1" x14ac:dyDescent="0.2">
      <c r="A180" s="14"/>
    </row>
    <row r="181" spans="1:1" s="3" customFormat="1" x14ac:dyDescent="0.2">
      <c r="A181" s="14"/>
    </row>
    <row r="182" spans="1:1" s="3" customFormat="1" x14ac:dyDescent="0.2">
      <c r="A182" s="14"/>
    </row>
    <row r="183" spans="1:1" s="3" customFormat="1" x14ac:dyDescent="0.2">
      <c r="A183" s="14"/>
    </row>
    <row r="184" spans="1:1" s="3" customFormat="1" x14ac:dyDescent="0.2">
      <c r="A184" s="14"/>
    </row>
    <row r="185" spans="1:1" s="3" customFormat="1" x14ac:dyDescent="0.2">
      <c r="A185" s="14"/>
    </row>
    <row r="186" spans="1:1" s="3" customFormat="1" x14ac:dyDescent="0.2">
      <c r="A186" s="14"/>
    </row>
    <row r="187" spans="1:1" s="3" customFormat="1" x14ac:dyDescent="0.2">
      <c r="A187" s="14"/>
    </row>
    <row r="188" spans="1:1" s="3" customFormat="1" x14ac:dyDescent="0.2">
      <c r="A188" s="14"/>
    </row>
    <row r="189" spans="1:1" s="3" customFormat="1" x14ac:dyDescent="0.2">
      <c r="A189" s="14"/>
    </row>
    <row r="190" spans="1:1" s="3" customFormat="1" x14ac:dyDescent="0.2">
      <c r="A190" s="14"/>
    </row>
    <row r="191" spans="1:1" s="3" customFormat="1" x14ac:dyDescent="0.2">
      <c r="A191" s="14"/>
    </row>
    <row r="192" spans="1:1" s="3" customFormat="1" x14ac:dyDescent="0.2">
      <c r="A192" s="14"/>
    </row>
    <row r="193" spans="1:1" s="3" customFormat="1" x14ac:dyDescent="0.2">
      <c r="A193" s="14"/>
    </row>
    <row r="194" spans="1:1" s="3" customFormat="1" x14ac:dyDescent="0.2">
      <c r="A194" s="14"/>
    </row>
    <row r="195" spans="1:1" s="3" customFormat="1" x14ac:dyDescent="0.2">
      <c r="A195" s="14"/>
    </row>
    <row r="196" spans="1:1" s="3" customFormat="1" x14ac:dyDescent="0.2">
      <c r="A196" s="14"/>
    </row>
    <row r="197" spans="1:1" s="3" customFormat="1" x14ac:dyDescent="0.2">
      <c r="A197" s="14"/>
    </row>
    <row r="198" spans="1:1" s="3" customFormat="1" x14ac:dyDescent="0.2">
      <c r="A198" s="14"/>
    </row>
    <row r="199" spans="1:1" s="3" customFormat="1" x14ac:dyDescent="0.2">
      <c r="A199" s="14"/>
    </row>
    <row r="200" spans="1:1" s="3" customFormat="1" x14ac:dyDescent="0.2">
      <c r="A200" s="14"/>
    </row>
    <row r="201" spans="1:1" s="3" customFormat="1" x14ac:dyDescent="0.2">
      <c r="A201" s="14"/>
    </row>
    <row r="202" spans="1:1" s="3" customFormat="1" x14ac:dyDescent="0.2">
      <c r="A202" s="14"/>
    </row>
    <row r="203" spans="1:1" s="3" customFormat="1" x14ac:dyDescent="0.2">
      <c r="A203" s="14"/>
    </row>
    <row r="204" spans="1:1" s="3" customFormat="1" x14ac:dyDescent="0.2">
      <c r="A204" s="14"/>
    </row>
    <row r="205" spans="1:1" s="3" customFormat="1" x14ac:dyDescent="0.2">
      <c r="A205" s="14"/>
    </row>
    <row r="206" spans="1:1" s="3" customFormat="1" x14ac:dyDescent="0.2">
      <c r="A206" s="14"/>
    </row>
    <row r="207" spans="1:1" s="3" customFormat="1" x14ac:dyDescent="0.2">
      <c r="A207" s="14"/>
    </row>
    <row r="208" spans="1:1" s="3" customFormat="1" x14ac:dyDescent="0.2">
      <c r="A208" s="14"/>
    </row>
    <row r="209" spans="1:1" s="3" customFormat="1" x14ac:dyDescent="0.2">
      <c r="A209" s="14"/>
    </row>
    <row r="210" spans="1:1" s="3" customFormat="1" x14ac:dyDescent="0.2">
      <c r="A210" s="14"/>
    </row>
    <row r="211" spans="1:1" s="3" customFormat="1" x14ac:dyDescent="0.2">
      <c r="A211" s="14"/>
    </row>
    <row r="212" spans="1:1" s="3" customFormat="1" x14ac:dyDescent="0.2">
      <c r="A212" s="14"/>
    </row>
    <row r="213" spans="1:1" s="3" customFormat="1" x14ac:dyDescent="0.2">
      <c r="A213" s="14"/>
    </row>
    <row r="214" spans="1:1" s="3" customFormat="1" x14ac:dyDescent="0.2">
      <c r="A214" s="14"/>
    </row>
    <row r="215" spans="1:1" s="3" customFormat="1" x14ac:dyDescent="0.2">
      <c r="A215" s="14"/>
    </row>
    <row r="216" spans="1:1" s="3" customFormat="1" x14ac:dyDescent="0.2">
      <c r="A216" s="14"/>
    </row>
    <row r="217" spans="1:1" s="3" customFormat="1" x14ac:dyDescent="0.2">
      <c r="A217" s="14"/>
    </row>
    <row r="218" spans="1:1" s="3" customFormat="1" x14ac:dyDescent="0.2">
      <c r="A218" s="14"/>
    </row>
    <row r="219" spans="1:1" s="3" customFormat="1" x14ac:dyDescent="0.2">
      <c r="A219" s="14"/>
    </row>
    <row r="220" spans="1:1" s="3" customFormat="1" x14ac:dyDescent="0.2">
      <c r="A220" s="14"/>
    </row>
    <row r="221" spans="1:1" s="3" customFormat="1" x14ac:dyDescent="0.2">
      <c r="A221" s="14"/>
    </row>
    <row r="222" spans="1:1" s="3" customFormat="1" x14ac:dyDescent="0.2">
      <c r="A222" s="14"/>
    </row>
    <row r="223" spans="1:1" s="3" customFormat="1" x14ac:dyDescent="0.2">
      <c r="A223" s="14"/>
    </row>
    <row r="224" spans="1:1" s="3" customFormat="1" x14ac:dyDescent="0.2">
      <c r="A224" s="14"/>
    </row>
    <row r="225" spans="1:1" s="3" customFormat="1" x14ac:dyDescent="0.2">
      <c r="A225" s="14"/>
    </row>
    <row r="226" spans="1:1" s="3" customFormat="1" x14ac:dyDescent="0.2">
      <c r="A226" s="14"/>
    </row>
    <row r="227" spans="1:1" s="3" customFormat="1" x14ac:dyDescent="0.2">
      <c r="A227" s="14"/>
    </row>
    <row r="228" spans="1:1" s="3" customFormat="1" x14ac:dyDescent="0.2">
      <c r="A228" s="14"/>
    </row>
    <row r="229" spans="1:1" s="3" customFormat="1" x14ac:dyDescent="0.2">
      <c r="A229" s="14"/>
    </row>
    <row r="230" spans="1:1" s="3" customFormat="1" x14ac:dyDescent="0.2">
      <c r="A230" s="14"/>
    </row>
    <row r="231" spans="1:1" s="3" customFormat="1" x14ac:dyDescent="0.2">
      <c r="A231" s="14"/>
    </row>
    <row r="232" spans="1:1" s="3" customFormat="1" x14ac:dyDescent="0.2">
      <c r="A232" s="14"/>
    </row>
    <row r="233" spans="1:1" s="3" customFormat="1" x14ac:dyDescent="0.2">
      <c r="A233" s="14"/>
    </row>
    <row r="234" spans="1:1" s="3" customFormat="1" x14ac:dyDescent="0.2">
      <c r="A234" s="14"/>
    </row>
    <row r="235" spans="1:1" s="3" customFormat="1" x14ac:dyDescent="0.2">
      <c r="A235" s="14"/>
    </row>
    <row r="236" spans="1:1" s="3" customFormat="1" x14ac:dyDescent="0.2">
      <c r="A236" s="14"/>
    </row>
    <row r="237" spans="1:1" s="3" customFormat="1" x14ac:dyDescent="0.2">
      <c r="A237" s="14"/>
    </row>
    <row r="238" spans="1:1" s="3" customFormat="1" x14ac:dyDescent="0.2">
      <c r="A238" s="14"/>
    </row>
    <row r="239" spans="1:1" s="3" customFormat="1" x14ac:dyDescent="0.2">
      <c r="A239" s="14"/>
    </row>
    <row r="240" spans="1:1" s="3" customFormat="1" x14ac:dyDescent="0.2">
      <c r="A240" s="14"/>
    </row>
    <row r="241" spans="1:1" s="3" customFormat="1" x14ac:dyDescent="0.2">
      <c r="A241" s="14"/>
    </row>
    <row r="242" spans="1:1" s="3" customFormat="1" x14ac:dyDescent="0.2">
      <c r="A242" s="14"/>
    </row>
    <row r="243" spans="1:1" s="3" customFormat="1" x14ac:dyDescent="0.2">
      <c r="A243" s="14"/>
    </row>
    <row r="244" spans="1:1" s="3" customFormat="1" x14ac:dyDescent="0.2">
      <c r="A244" s="14"/>
    </row>
    <row r="245" spans="1:1" s="3" customFormat="1" x14ac:dyDescent="0.2">
      <c r="A245" s="14"/>
    </row>
    <row r="246" spans="1:1" s="3" customFormat="1" x14ac:dyDescent="0.2">
      <c r="A246" s="14"/>
    </row>
    <row r="247" spans="1:1" s="3" customFormat="1" x14ac:dyDescent="0.2">
      <c r="A247" s="14"/>
    </row>
    <row r="248" spans="1:1" s="3" customFormat="1" x14ac:dyDescent="0.2">
      <c r="A248" s="14"/>
    </row>
    <row r="249" spans="1:1" s="3" customFormat="1" x14ac:dyDescent="0.2">
      <c r="A249" s="14"/>
    </row>
    <row r="250" spans="1:1" s="3" customFormat="1" x14ac:dyDescent="0.2">
      <c r="A250" s="14"/>
    </row>
    <row r="251" spans="1:1" s="3" customFormat="1" x14ac:dyDescent="0.2">
      <c r="A251" s="14"/>
    </row>
    <row r="252" spans="1:1" s="3" customFormat="1" x14ac:dyDescent="0.2">
      <c r="A252" s="14"/>
    </row>
    <row r="253" spans="1:1" s="3" customFormat="1" x14ac:dyDescent="0.2">
      <c r="A253" s="14"/>
    </row>
  </sheetData>
  <mergeCells count="14">
    <mergeCell ref="A17:B17"/>
    <mergeCell ref="A18:H18"/>
    <mergeCell ref="A19:B19"/>
    <mergeCell ref="A21:B21"/>
    <mergeCell ref="A20:B20"/>
    <mergeCell ref="A3:H3"/>
    <mergeCell ref="A4:H4"/>
    <mergeCell ref="A9:B9"/>
    <mergeCell ref="A2:H2"/>
    <mergeCell ref="A1:H1"/>
    <mergeCell ref="A6:I6"/>
    <mergeCell ref="A8:B8"/>
    <mergeCell ref="A5:H5"/>
    <mergeCell ref="A7:I7"/>
  </mergeCells>
  <printOptions horizontalCentered="1"/>
  <pageMargins left="0.74803149606299213" right="0.74803149606299213" top="0.74803149606299213" bottom="0.98425196850393704" header="0.51181102362204722" footer="0.51181102362204722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zoomScaleNormal="100" workbookViewId="0">
      <selection activeCell="J12" sqref="J12"/>
    </sheetView>
  </sheetViews>
  <sheetFormatPr defaultColWidth="11.42578125" defaultRowHeight="12.75" x14ac:dyDescent="0.2"/>
  <cols>
    <col min="1" max="1" width="7.7109375" style="41" customWidth="1"/>
    <col min="2" max="2" width="50.7109375" customWidth="1"/>
    <col min="3" max="4" width="15.28515625" style="71" customWidth="1"/>
    <col min="5" max="5" width="15.85546875" style="71" customWidth="1"/>
    <col min="6" max="6" width="15.28515625" style="71" customWidth="1"/>
    <col min="7" max="8" width="12.7109375" customWidth="1"/>
    <col min="9" max="9" width="12.85546875" bestFit="1" customWidth="1"/>
    <col min="10" max="10" width="12.28515625" bestFit="1" customWidth="1"/>
  </cols>
  <sheetData>
    <row r="1" spans="1:10" s="3" customFormat="1" ht="15" customHeight="1" x14ac:dyDescent="0.2">
      <c r="A1" s="212"/>
      <c r="B1" s="212"/>
      <c r="C1" s="212"/>
      <c r="D1" s="212"/>
      <c r="E1" s="212"/>
      <c r="F1" s="212"/>
      <c r="G1" s="212"/>
      <c r="H1" s="212"/>
    </row>
    <row r="2" spans="1:10" s="3" customFormat="1" ht="18.75" customHeight="1" x14ac:dyDescent="0.2">
      <c r="A2" s="221" t="s">
        <v>200</v>
      </c>
      <c r="B2" s="221"/>
      <c r="C2" s="221"/>
      <c r="D2" s="221"/>
      <c r="E2" s="221"/>
      <c r="F2" s="221"/>
      <c r="G2" s="221"/>
      <c r="H2" s="221"/>
    </row>
    <row r="3" spans="1:10" s="3" customFormat="1" ht="18.75" customHeight="1" x14ac:dyDescent="0.2">
      <c r="A3" s="144"/>
      <c r="B3" s="144"/>
      <c r="C3" s="144"/>
      <c r="D3" s="144"/>
      <c r="E3" s="144"/>
      <c r="F3" s="144"/>
      <c r="G3" s="144"/>
      <c r="H3" s="144"/>
    </row>
    <row r="4" spans="1:10" s="3" customFormat="1" ht="18.75" customHeight="1" x14ac:dyDescent="0.2">
      <c r="A4" s="221" t="s">
        <v>201</v>
      </c>
      <c r="B4" s="221"/>
      <c r="C4" s="221"/>
      <c r="D4" s="221"/>
      <c r="E4" s="221"/>
      <c r="F4" s="221"/>
      <c r="G4" s="221"/>
      <c r="H4" s="221"/>
    </row>
    <row r="5" spans="1:10" s="3" customFormat="1" ht="15" customHeight="1" x14ac:dyDescent="0.2">
      <c r="A5" s="226"/>
      <c r="B5" s="226"/>
      <c r="C5" s="226"/>
      <c r="D5" s="226"/>
      <c r="E5" s="226"/>
      <c r="F5" s="226"/>
      <c r="G5" s="226"/>
      <c r="H5" s="226"/>
    </row>
    <row r="6" spans="1:10" s="3" customFormat="1" ht="38.25" customHeight="1" x14ac:dyDescent="0.2">
      <c r="A6" s="228" t="s">
        <v>193</v>
      </c>
      <c r="B6" s="228"/>
      <c r="C6" s="140" t="s">
        <v>197</v>
      </c>
      <c r="D6" s="140" t="s">
        <v>213</v>
      </c>
      <c r="E6" s="141" t="s">
        <v>206</v>
      </c>
      <c r="F6" s="140" t="s">
        <v>207</v>
      </c>
      <c r="G6" s="142" t="s">
        <v>194</v>
      </c>
      <c r="H6" s="142" t="s">
        <v>194</v>
      </c>
    </row>
    <row r="7" spans="1:10" s="3" customFormat="1" ht="15" customHeight="1" x14ac:dyDescent="0.2">
      <c r="A7" s="227">
        <v>1</v>
      </c>
      <c r="B7" s="227"/>
      <c r="C7" s="143">
        <v>2</v>
      </c>
      <c r="D7" s="143">
        <v>3</v>
      </c>
      <c r="E7" s="143">
        <v>4</v>
      </c>
      <c r="F7" s="143">
        <v>5</v>
      </c>
      <c r="G7" s="143" t="s">
        <v>214</v>
      </c>
      <c r="H7" s="143" t="s">
        <v>215</v>
      </c>
    </row>
    <row r="8" spans="1:10" s="3" customFormat="1" ht="15" customHeight="1" x14ac:dyDescent="0.2">
      <c r="A8" s="93"/>
      <c r="B8" s="145" t="s">
        <v>126</v>
      </c>
      <c r="C8" s="95">
        <f>C9+C33</f>
        <v>185050447.94</v>
      </c>
      <c r="D8" s="126">
        <f>D9+D33</f>
        <v>393980714</v>
      </c>
      <c r="E8" s="126">
        <f>E9+E33</f>
        <v>393980714</v>
      </c>
      <c r="F8" s="95">
        <f>F9+F33</f>
        <v>185415458.44000003</v>
      </c>
      <c r="G8" s="94">
        <f>F8/C8*100</f>
        <v>100.19724918478359</v>
      </c>
      <c r="H8" s="94">
        <f>F8/E8*100</f>
        <v>47.062064677612625</v>
      </c>
    </row>
    <row r="9" spans="1:10" s="3" customFormat="1" ht="15" customHeight="1" x14ac:dyDescent="0.2">
      <c r="A9" s="96">
        <v>6</v>
      </c>
      <c r="B9" s="97" t="s">
        <v>27</v>
      </c>
      <c r="C9" s="98">
        <f>C10+C17+C22+C27+C30</f>
        <v>185050447.94</v>
      </c>
      <c r="D9" s="99">
        <f>D10+D17+D22+D27+D30</f>
        <v>393980714</v>
      </c>
      <c r="E9" s="99">
        <f>E10+E17+E22+E27+E30</f>
        <v>393980714</v>
      </c>
      <c r="F9" s="98">
        <f>F10+F17+F22+F27+F30</f>
        <v>185415232.79000002</v>
      </c>
      <c r="G9" s="100">
        <f>F9/C9*100</f>
        <v>100.19712724506256</v>
      </c>
      <c r="H9" s="100">
        <f t="shared" ref="H9:H30" si="0">F9/E9*100</f>
        <v>47.062007403235484</v>
      </c>
      <c r="I9" s="4"/>
      <c r="J9" s="4"/>
    </row>
    <row r="10" spans="1:10" s="23" customFormat="1" ht="15" customHeight="1" x14ac:dyDescent="0.2">
      <c r="A10" s="101">
        <v>63</v>
      </c>
      <c r="B10" s="101" t="s">
        <v>114</v>
      </c>
      <c r="C10" s="102">
        <f>C11+C13+C15</f>
        <v>2474022.44</v>
      </c>
      <c r="D10" s="103">
        <v>11043719</v>
      </c>
      <c r="E10" s="103">
        <v>11043719</v>
      </c>
      <c r="F10" s="102">
        <f>F11+F13+F15</f>
        <v>974213.71</v>
      </c>
      <c r="G10" s="100">
        <f t="shared" ref="G10:G32" si="1">F10/C10*100</f>
        <v>39.37772326753835</v>
      </c>
      <c r="H10" s="100">
        <f t="shared" si="0"/>
        <v>8.8214279084790181</v>
      </c>
      <c r="I10" s="73"/>
      <c r="J10" s="73"/>
    </row>
    <row r="11" spans="1:10" s="23" customFormat="1" ht="15" customHeight="1" x14ac:dyDescent="0.2">
      <c r="A11" s="105">
        <v>632</v>
      </c>
      <c r="B11" s="105" t="s">
        <v>217</v>
      </c>
      <c r="C11" s="106"/>
      <c r="D11" s="107"/>
      <c r="E11" s="107"/>
      <c r="F11" s="106">
        <f>F12</f>
        <v>13064.54</v>
      </c>
      <c r="G11" s="108"/>
      <c r="H11" s="100"/>
      <c r="I11" s="73"/>
      <c r="J11" s="73"/>
    </row>
    <row r="12" spans="1:10" s="23" customFormat="1" ht="15" customHeight="1" x14ac:dyDescent="0.2">
      <c r="A12" s="105">
        <v>6321</v>
      </c>
      <c r="B12" s="105" t="s">
        <v>220</v>
      </c>
      <c r="C12" s="106"/>
      <c r="D12" s="107"/>
      <c r="E12" s="107"/>
      <c r="F12" s="106">
        <v>13064.54</v>
      </c>
      <c r="G12" s="108"/>
      <c r="H12" s="100"/>
      <c r="I12" s="73"/>
      <c r="J12" s="73"/>
    </row>
    <row r="13" spans="1:10" s="23" customFormat="1" ht="15" customHeight="1" x14ac:dyDescent="0.2">
      <c r="A13" s="105">
        <v>633</v>
      </c>
      <c r="B13" s="105" t="s">
        <v>115</v>
      </c>
      <c r="C13" s="106">
        <f>C14</f>
        <v>559520.25</v>
      </c>
      <c r="D13" s="107"/>
      <c r="E13" s="107"/>
      <c r="F13" s="106">
        <f>F14</f>
        <v>383906.88</v>
      </c>
      <c r="G13" s="108">
        <f t="shared" si="1"/>
        <v>68.613581009802587</v>
      </c>
      <c r="H13" s="108"/>
      <c r="J13" s="73"/>
    </row>
    <row r="14" spans="1:10" s="29" customFormat="1" ht="15" customHeight="1" x14ac:dyDescent="0.2">
      <c r="A14" s="105">
        <v>6331</v>
      </c>
      <c r="B14" s="105" t="s">
        <v>116</v>
      </c>
      <c r="C14" s="106">
        <v>559520.25</v>
      </c>
      <c r="D14" s="107"/>
      <c r="E14" s="107"/>
      <c r="F14" s="106">
        <v>383906.88</v>
      </c>
      <c r="G14" s="108">
        <f>F14/C14*100</f>
        <v>68.613581009802587</v>
      </c>
      <c r="H14" s="108"/>
    </row>
    <row r="15" spans="1:10" s="23" customFormat="1" ht="15" customHeight="1" x14ac:dyDescent="0.2">
      <c r="A15" s="105">
        <v>638</v>
      </c>
      <c r="B15" s="105" t="s">
        <v>137</v>
      </c>
      <c r="C15" s="111">
        <f>C16</f>
        <v>1914502.19</v>
      </c>
      <c r="D15" s="112"/>
      <c r="E15" s="112"/>
      <c r="F15" s="111">
        <f>F16</f>
        <v>577242.29</v>
      </c>
      <c r="G15" s="108">
        <f t="shared" si="1"/>
        <v>30.151038375150673</v>
      </c>
      <c r="H15" s="108"/>
    </row>
    <row r="16" spans="1:10" s="29" customFormat="1" ht="15" customHeight="1" x14ac:dyDescent="0.2">
      <c r="A16" s="105">
        <v>6381</v>
      </c>
      <c r="B16" s="105" t="s">
        <v>138</v>
      </c>
      <c r="C16" s="111">
        <v>1914502.19</v>
      </c>
      <c r="D16" s="112"/>
      <c r="E16" s="112"/>
      <c r="F16" s="111">
        <v>577242.29</v>
      </c>
      <c r="G16" s="108">
        <f t="shared" si="1"/>
        <v>30.151038375150673</v>
      </c>
      <c r="H16" s="108"/>
    </row>
    <row r="17" spans="1:9" s="3" customFormat="1" ht="15" customHeight="1" x14ac:dyDescent="0.2">
      <c r="A17" s="101">
        <v>64</v>
      </c>
      <c r="B17" s="96" t="s">
        <v>28</v>
      </c>
      <c r="C17" s="102">
        <f>C18</f>
        <v>183765.48</v>
      </c>
      <c r="D17" s="103">
        <v>929730</v>
      </c>
      <c r="E17" s="103">
        <v>929730</v>
      </c>
      <c r="F17" s="102">
        <f>F18</f>
        <v>1214571.2800000003</v>
      </c>
      <c r="G17" s="104">
        <f t="shared" si="1"/>
        <v>660.9354923460055</v>
      </c>
      <c r="H17" s="104">
        <f t="shared" si="0"/>
        <v>130.63698923343338</v>
      </c>
    </row>
    <row r="18" spans="1:9" s="3" customFormat="1" ht="15" customHeight="1" x14ac:dyDescent="0.2">
      <c r="A18" s="105">
        <v>641</v>
      </c>
      <c r="B18" s="105" t="s">
        <v>29</v>
      </c>
      <c r="C18" s="111">
        <f>SUM(C19:C21)</f>
        <v>183765.48</v>
      </c>
      <c r="D18" s="112"/>
      <c r="E18" s="112"/>
      <c r="F18" s="111">
        <f>SUM(F19:F21)</f>
        <v>1214571.2800000003</v>
      </c>
      <c r="G18" s="108">
        <f t="shared" si="1"/>
        <v>660.9354923460055</v>
      </c>
      <c r="H18" s="108"/>
      <c r="I18" s="29"/>
    </row>
    <row r="19" spans="1:9" s="26" customFormat="1" ht="15" customHeight="1" x14ac:dyDescent="0.2">
      <c r="A19" s="113">
        <v>6413</v>
      </c>
      <c r="B19" s="114" t="s">
        <v>30</v>
      </c>
      <c r="C19" s="111">
        <v>4187.76</v>
      </c>
      <c r="D19" s="112"/>
      <c r="E19" s="112"/>
      <c r="F19" s="111">
        <v>783476.55</v>
      </c>
      <c r="G19" s="108">
        <f t="shared" si="1"/>
        <v>18708.726144764743</v>
      </c>
      <c r="H19" s="108"/>
      <c r="I19" s="28"/>
    </row>
    <row r="20" spans="1:9" s="26" customFormat="1" ht="15" customHeight="1" x14ac:dyDescent="0.2">
      <c r="A20" s="113">
        <v>6414</v>
      </c>
      <c r="B20" s="114" t="s">
        <v>31</v>
      </c>
      <c r="C20" s="111">
        <v>178528.09</v>
      </c>
      <c r="D20" s="112"/>
      <c r="E20" s="112"/>
      <c r="F20" s="111">
        <v>430986.36</v>
      </c>
      <c r="G20" s="108">
        <f t="shared" si="1"/>
        <v>241.4109510721814</v>
      </c>
      <c r="H20" s="108"/>
      <c r="I20" s="28"/>
    </row>
    <row r="21" spans="1:9" s="28" customFormat="1" ht="15" customHeight="1" x14ac:dyDescent="0.2">
      <c r="A21" s="113">
        <v>6419</v>
      </c>
      <c r="B21" s="114" t="s">
        <v>110</v>
      </c>
      <c r="C21" s="111">
        <v>1049.6300000000001</v>
      </c>
      <c r="D21" s="112"/>
      <c r="E21" s="112"/>
      <c r="F21" s="111">
        <v>108.37</v>
      </c>
      <c r="G21" s="108">
        <f t="shared" si="1"/>
        <v>10.324590570010383</v>
      </c>
      <c r="H21" s="108"/>
    </row>
    <row r="22" spans="1:9" s="3" customFormat="1" ht="27" customHeight="1" x14ac:dyDescent="0.2">
      <c r="A22" s="101">
        <v>65</v>
      </c>
      <c r="B22" s="96" t="s">
        <v>90</v>
      </c>
      <c r="C22" s="109">
        <f>C23+C25</f>
        <v>182257706.15000001</v>
      </c>
      <c r="D22" s="110">
        <v>381715140</v>
      </c>
      <c r="E22" s="110">
        <v>381715140</v>
      </c>
      <c r="F22" s="109">
        <f>F23+F25</f>
        <v>183153371.17000002</v>
      </c>
      <c r="G22" s="104">
        <f t="shared" si="1"/>
        <v>100.4914277914059</v>
      </c>
      <c r="H22" s="104">
        <f t="shared" si="0"/>
        <v>47.981688955276965</v>
      </c>
    </row>
    <row r="23" spans="1:9" s="3" customFormat="1" ht="15" customHeight="1" x14ac:dyDescent="0.2">
      <c r="A23" s="105">
        <v>651</v>
      </c>
      <c r="B23" s="105" t="s">
        <v>91</v>
      </c>
      <c r="C23" s="111">
        <f t="shared" ref="C23:F23" si="2">C24</f>
        <v>91888839.290000007</v>
      </c>
      <c r="D23" s="112"/>
      <c r="E23" s="112"/>
      <c r="F23" s="111">
        <f t="shared" si="2"/>
        <v>103878595.67</v>
      </c>
      <c r="G23" s="108">
        <f t="shared" si="1"/>
        <v>113.04810951214704</v>
      </c>
      <c r="H23" s="108"/>
    </row>
    <row r="24" spans="1:9" s="32" customFormat="1" ht="15" customHeight="1" x14ac:dyDescent="0.2">
      <c r="A24" s="113">
        <v>6514</v>
      </c>
      <c r="B24" s="117" t="s">
        <v>92</v>
      </c>
      <c r="C24" s="118">
        <v>91888839.290000007</v>
      </c>
      <c r="D24" s="119"/>
      <c r="E24" s="119"/>
      <c r="F24" s="118">
        <v>103878595.67</v>
      </c>
      <c r="G24" s="108">
        <f t="shared" si="1"/>
        <v>113.04810951214704</v>
      </c>
      <c r="H24" s="108"/>
    </row>
    <row r="25" spans="1:9" s="3" customFormat="1" ht="15" customHeight="1" x14ac:dyDescent="0.2">
      <c r="A25" s="105">
        <v>652</v>
      </c>
      <c r="B25" s="121" t="s">
        <v>70</v>
      </c>
      <c r="C25" s="111">
        <f t="shared" ref="C25:F25" si="3">C26</f>
        <v>90368866.859999999</v>
      </c>
      <c r="D25" s="112"/>
      <c r="E25" s="112"/>
      <c r="F25" s="111">
        <f t="shared" si="3"/>
        <v>79274775.5</v>
      </c>
      <c r="G25" s="108">
        <f t="shared" si="1"/>
        <v>87.723547118072162</v>
      </c>
      <c r="H25" s="108"/>
    </row>
    <row r="26" spans="1:9" s="25" customFormat="1" ht="15" customHeight="1" x14ac:dyDescent="0.2">
      <c r="A26" s="113">
        <v>6526</v>
      </c>
      <c r="B26" s="114" t="s">
        <v>32</v>
      </c>
      <c r="C26" s="111">
        <v>90368866.859999999</v>
      </c>
      <c r="D26" s="112"/>
      <c r="E26" s="112"/>
      <c r="F26" s="111">
        <v>79274775.5</v>
      </c>
      <c r="G26" s="108">
        <f t="shared" si="1"/>
        <v>87.723547118072162</v>
      </c>
      <c r="H26" s="108"/>
    </row>
    <row r="27" spans="1:9" s="27" customFormat="1" ht="25.5" x14ac:dyDescent="0.2">
      <c r="A27" s="115">
        <v>66</v>
      </c>
      <c r="B27" s="116" t="s">
        <v>94</v>
      </c>
      <c r="C27" s="109">
        <f t="shared" ref="C27:F27" si="4">C28</f>
        <v>3415.5</v>
      </c>
      <c r="D27" s="110">
        <v>26680</v>
      </c>
      <c r="E27" s="110">
        <v>26680</v>
      </c>
      <c r="F27" s="109">
        <f t="shared" si="4"/>
        <v>3415.5</v>
      </c>
      <c r="G27" s="104">
        <f t="shared" si="1"/>
        <v>100</v>
      </c>
      <c r="H27" s="104">
        <f t="shared" si="0"/>
        <v>12.801724137931034</v>
      </c>
    </row>
    <row r="28" spans="1:9" s="27" customFormat="1" ht="15" customHeight="1" x14ac:dyDescent="0.2">
      <c r="A28" s="113">
        <v>661</v>
      </c>
      <c r="B28" s="114" t="s">
        <v>95</v>
      </c>
      <c r="C28" s="111">
        <f>C29</f>
        <v>3415.5</v>
      </c>
      <c r="D28" s="112"/>
      <c r="E28" s="112"/>
      <c r="F28" s="111">
        <f>F29</f>
        <v>3415.5</v>
      </c>
      <c r="G28" s="108">
        <f t="shared" si="1"/>
        <v>100</v>
      </c>
      <c r="H28" s="108"/>
    </row>
    <row r="29" spans="1:9" s="28" customFormat="1" ht="15" customHeight="1" x14ac:dyDescent="0.2">
      <c r="A29" s="113">
        <v>6615</v>
      </c>
      <c r="B29" s="114" t="s">
        <v>96</v>
      </c>
      <c r="C29" s="111">
        <v>3415.5</v>
      </c>
      <c r="D29" s="112"/>
      <c r="E29" s="112"/>
      <c r="F29" s="111">
        <v>3415.5</v>
      </c>
      <c r="G29" s="108">
        <f t="shared" si="1"/>
        <v>100</v>
      </c>
      <c r="H29" s="108"/>
    </row>
    <row r="30" spans="1:9" s="25" customFormat="1" ht="15" customHeight="1" x14ac:dyDescent="0.2">
      <c r="A30" s="115">
        <v>68</v>
      </c>
      <c r="B30" s="116" t="s">
        <v>104</v>
      </c>
      <c r="C30" s="109">
        <f t="shared" ref="C30:F31" si="5">C31</f>
        <v>131538.37</v>
      </c>
      <c r="D30" s="110">
        <v>265445</v>
      </c>
      <c r="E30" s="110">
        <v>265445</v>
      </c>
      <c r="F30" s="109">
        <f t="shared" si="5"/>
        <v>69661.13</v>
      </c>
      <c r="G30" s="104">
        <f t="shared" si="1"/>
        <v>52.958790655532681</v>
      </c>
      <c r="H30" s="104">
        <f t="shared" si="0"/>
        <v>26.243150181770236</v>
      </c>
    </row>
    <row r="31" spans="1:9" s="3" customFormat="1" ht="15" customHeight="1" x14ac:dyDescent="0.2">
      <c r="A31" s="113">
        <v>683</v>
      </c>
      <c r="B31" s="114" t="s">
        <v>105</v>
      </c>
      <c r="C31" s="111">
        <f t="shared" si="5"/>
        <v>131538.37</v>
      </c>
      <c r="D31" s="112"/>
      <c r="E31" s="112"/>
      <c r="F31" s="111">
        <f t="shared" si="5"/>
        <v>69661.13</v>
      </c>
      <c r="G31" s="108">
        <f t="shared" si="1"/>
        <v>52.958790655532681</v>
      </c>
      <c r="H31" s="108"/>
    </row>
    <row r="32" spans="1:9" s="3" customFormat="1" ht="15" customHeight="1" x14ac:dyDescent="0.2">
      <c r="A32" s="113">
        <v>6831</v>
      </c>
      <c r="B32" s="114" t="s">
        <v>105</v>
      </c>
      <c r="C32" s="111">
        <v>131538.37</v>
      </c>
      <c r="D32" s="112"/>
      <c r="E32" s="112"/>
      <c r="F32" s="111">
        <v>69661.13</v>
      </c>
      <c r="G32" s="108">
        <f t="shared" si="1"/>
        <v>52.958790655532681</v>
      </c>
      <c r="H32" s="108"/>
    </row>
    <row r="33" spans="1:8" s="3" customFormat="1" ht="15" customHeight="1" x14ac:dyDescent="0.2">
      <c r="A33" s="101">
        <v>7</v>
      </c>
      <c r="B33" s="97" t="s">
        <v>188</v>
      </c>
      <c r="C33" s="98"/>
      <c r="D33" s="99"/>
      <c r="E33" s="99"/>
      <c r="F33" s="109">
        <f t="shared" ref="F33:F34" si="6">F34</f>
        <v>225.65</v>
      </c>
      <c r="G33" s="104"/>
      <c r="H33" s="104"/>
    </row>
    <row r="34" spans="1:8" s="3" customFormat="1" ht="15" customHeight="1" x14ac:dyDescent="0.2">
      <c r="A34" s="101">
        <v>72</v>
      </c>
      <c r="B34" s="116" t="s">
        <v>186</v>
      </c>
      <c r="C34" s="109"/>
      <c r="D34" s="110"/>
      <c r="E34" s="110"/>
      <c r="F34" s="109">
        <f t="shared" si="6"/>
        <v>225.65</v>
      </c>
      <c r="G34" s="104"/>
      <c r="H34" s="104"/>
    </row>
    <row r="35" spans="1:8" s="3" customFormat="1" ht="15" customHeight="1" x14ac:dyDescent="0.2">
      <c r="A35" s="105">
        <v>722</v>
      </c>
      <c r="B35" s="114" t="s">
        <v>187</v>
      </c>
      <c r="C35" s="111"/>
      <c r="D35" s="112"/>
      <c r="E35" s="112"/>
      <c r="F35" s="111">
        <f>F36</f>
        <v>225.65</v>
      </c>
      <c r="G35" s="108"/>
      <c r="H35" s="108"/>
    </row>
    <row r="36" spans="1:8" s="3" customFormat="1" ht="15" customHeight="1" x14ac:dyDescent="0.2">
      <c r="A36" s="113">
        <v>7222</v>
      </c>
      <c r="B36" s="114" t="s">
        <v>22</v>
      </c>
      <c r="C36" s="111"/>
      <c r="D36" s="111"/>
      <c r="E36" s="112"/>
      <c r="F36" s="111">
        <v>225.65</v>
      </c>
      <c r="G36" s="108"/>
      <c r="H36" s="108"/>
    </row>
    <row r="37" spans="1:8" s="3" customFormat="1" x14ac:dyDescent="0.2">
      <c r="A37" s="13"/>
      <c r="B37" s="12"/>
      <c r="C37" s="4"/>
      <c r="D37" s="4"/>
      <c r="E37" s="4"/>
      <c r="F37" s="4"/>
    </row>
    <row r="38" spans="1:8" s="3" customFormat="1" x14ac:dyDescent="0.2">
      <c r="A38" s="13"/>
      <c r="B38" s="7"/>
      <c r="C38" s="4"/>
      <c r="D38" s="4"/>
      <c r="E38" s="4"/>
      <c r="F38" s="4"/>
    </row>
    <row r="39" spans="1:8" s="3" customFormat="1" x14ac:dyDescent="0.2">
      <c r="A39" s="13"/>
      <c r="B39" s="13"/>
      <c r="C39" s="4"/>
      <c r="D39" s="4"/>
      <c r="E39" s="4"/>
      <c r="F39" s="4"/>
    </row>
    <row r="40" spans="1:8" s="3" customFormat="1" hidden="1" x14ac:dyDescent="0.2">
      <c r="A40" s="35"/>
      <c r="B40" s="9"/>
      <c r="C40" s="4"/>
      <c r="D40" s="4"/>
      <c r="E40" s="4"/>
      <c r="F40" s="4"/>
    </row>
    <row r="41" spans="1:8" s="3" customFormat="1" hidden="1" x14ac:dyDescent="0.2">
      <c r="A41" s="35"/>
      <c r="B41" s="9"/>
      <c r="C41" s="4"/>
      <c r="D41" s="4"/>
      <c r="E41" s="4"/>
      <c r="F41" s="4"/>
    </row>
    <row r="42" spans="1:8" s="3" customFormat="1" x14ac:dyDescent="0.2">
      <c r="A42" s="13"/>
      <c r="B42" s="13"/>
      <c r="C42" s="4"/>
      <c r="D42" s="4"/>
      <c r="E42" s="4"/>
      <c r="F42" s="4"/>
    </row>
    <row r="43" spans="1:8" s="3" customFormat="1" hidden="1" x14ac:dyDescent="0.2">
      <c r="A43" s="35"/>
      <c r="B43" s="9"/>
      <c r="C43" s="4"/>
      <c r="D43" s="4"/>
      <c r="E43" s="4"/>
      <c r="F43" s="4"/>
    </row>
    <row r="44" spans="1:8" s="3" customFormat="1" x14ac:dyDescent="0.2">
      <c r="A44" s="35"/>
      <c r="B44" s="7"/>
      <c r="C44" s="4"/>
      <c r="D44" s="4"/>
      <c r="E44" s="4"/>
      <c r="F44" s="4"/>
    </row>
    <row r="45" spans="1:8" s="3" customFormat="1" x14ac:dyDescent="0.2">
      <c r="A45" s="35"/>
      <c r="B45" s="13"/>
      <c r="C45" s="4"/>
      <c r="D45" s="4"/>
      <c r="E45" s="4"/>
      <c r="F45" s="4"/>
    </row>
    <row r="46" spans="1:8" s="3" customFormat="1" hidden="1" x14ac:dyDescent="0.2">
      <c r="A46" s="35"/>
      <c r="B46" s="9"/>
      <c r="C46" s="4"/>
      <c r="D46" s="4"/>
      <c r="E46" s="4"/>
      <c r="F46" s="4"/>
    </row>
    <row r="47" spans="1:8" s="3" customFormat="1" hidden="1" x14ac:dyDescent="0.2">
      <c r="A47" s="35"/>
      <c r="B47" s="9"/>
      <c r="C47" s="4"/>
      <c r="D47" s="4"/>
      <c r="E47" s="4"/>
      <c r="F47" s="4"/>
    </row>
    <row r="48" spans="1:8" s="3" customFormat="1" x14ac:dyDescent="0.2">
      <c r="A48" s="35"/>
      <c r="B48" s="13"/>
      <c r="C48" s="4"/>
      <c r="D48" s="4"/>
      <c r="E48" s="4"/>
      <c r="F48" s="4"/>
    </row>
    <row r="49" spans="1:6" s="3" customFormat="1" hidden="1" x14ac:dyDescent="0.2">
      <c r="A49" s="35"/>
      <c r="B49" s="9"/>
      <c r="C49" s="4"/>
      <c r="D49" s="4"/>
      <c r="E49" s="4"/>
      <c r="F49" s="4"/>
    </row>
    <row r="50" spans="1:6" s="3" customFormat="1" hidden="1" x14ac:dyDescent="0.2">
      <c r="A50" s="35"/>
      <c r="B50" s="9"/>
      <c r="C50" s="4"/>
      <c r="D50" s="4"/>
      <c r="E50" s="4"/>
      <c r="F50" s="4"/>
    </row>
    <row r="51" spans="1:6" s="3" customFormat="1" x14ac:dyDescent="0.2">
      <c r="A51" s="35"/>
      <c r="B51" s="13"/>
      <c r="C51" s="4"/>
      <c r="D51" s="4"/>
      <c r="E51" s="4"/>
      <c r="F51" s="4"/>
    </row>
    <row r="52" spans="1:6" s="3" customFormat="1" hidden="1" x14ac:dyDescent="0.2">
      <c r="A52" s="35"/>
      <c r="B52" s="9"/>
      <c r="C52" s="4"/>
      <c r="D52" s="4"/>
      <c r="E52" s="4"/>
      <c r="F52" s="4"/>
    </row>
    <row r="53" spans="1:6" s="3" customFormat="1" hidden="1" x14ac:dyDescent="0.2">
      <c r="A53" s="35"/>
      <c r="B53" s="9"/>
      <c r="C53" s="4"/>
      <c r="D53" s="4"/>
      <c r="E53" s="4"/>
      <c r="F53" s="4"/>
    </row>
    <row r="54" spans="1:6" s="3" customFormat="1" ht="13.5" hidden="1" customHeight="1" x14ac:dyDescent="0.2">
      <c r="A54" s="35"/>
      <c r="B54" s="9"/>
      <c r="C54" s="4"/>
      <c r="D54" s="4"/>
      <c r="E54" s="4"/>
      <c r="F54" s="4"/>
    </row>
    <row r="55" spans="1:6" s="3" customFormat="1" ht="13.5" customHeight="1" x14ac:dyDescent="0.2">
      <c r="A55" s="35"/>
      <c r="B55" s="8"/>
      <c r="C55" s="4"/>
      <c r="D55" s="4"/>
      <c r="E55" s="4"/>
      <c r="F55" s="4"/>
    </row>
    <row r="56" spans="1:6" s="3" customFormat="1" ht="13.5" customHeight="1" x14ac:dyDescent="0.2">
      <c r="A56" s="35"/>
      <c r="B56" s="7"/>
      <c r="C56" s="4"/>
      <c r="D56" s="4"/>
      <c r="E56" s="4"/>
      <c r="F56" s="4"/>
    </row>
    <row r="57" spans="1:6" s="3" customFormat="1" ht="26.25" customHeight="1" x14ac:dyDescent="0.2">
      <c r="A57" s="13"/>
      <c r="B57" s="30"/>
      <c r="C57" s="4"/>
      <c r="D57" s="4"/>
      <c r="E57" s="4"/>
      <c r="F57" s="4"/>
    </row>
    <row r="58" spans="1:6" s="3" customFormat="1" ht="13.5" hidden="1" customHeight="1" x14ac:dyDescent="0.2">
      <c r="A58" s="35"/>
      <c r="B58" s="9"/>
      <c r="C58" s="4"/>
      <c r="D58" s="4"/>
      <c r="E58" s="4"/>
      <c r="F58" s="4"/>
    </row>
    <row r="59" spans="1:6" s="3" customFormat="1" ht="13.5" customHeight="1" x14ac:dyDescent="0.2">
      <c r="A59" s="35"/>
      <c r="B59" s="8"/>
      <c r="C59" s="4"/>
      <c r="D59" s="4"/>
      <c r="E59" s="4"/>
      <c r="F59" s="4"/>
    </row>
    <row r="60" spans="1:6" s="3" customFormat="1" ht="13.5" customHeight="1" x14ac:dyDescent="0.2">
      <c r="A60" s="35"/>
      <c r="B60" s="8"/>
      <c r="C60" s="4"/>
      <c r="D60" s="4"/>
      <c r="E60" s="4"/>
      <c r="F60" s="4"/>
    </row>
    <row r="61" spans="1:6" s="3" customFormat="1" ht="13.5" customHeight="1" x14ac:dyDescent="0.2">
      <c r="A61" s="36"/>
      <c r="B61" s="13"/>
      <c r="C61" s="4"/>
      <c r="D61" s="4"/>
      <c r="E61" s="4"/>
      <c r="F61" s="4"/>
    </row>
    <row r="62" spans="1:6" s="3" customFormat="1" ht="13.5" hidden="1" customHeight="1" x14ac:dyDescent="0.2">
      <c r="A62" s="11"/>
      <c r="B62" s="11"/>
      <c r="C62" s="4"/>
      <c r="D62" s="4"/>
      <c r="E62" s="4"/>
      <c r="F62" s="4"/>
    </row>
    <row r="63" spans="1:6" s="3" customFormat="1" ht="13.5" customHeight="1" x14ac:dyDescent="0.2">
      <c r="A63" s="13"/>
      <c r="B63" s="12"/>
      <c r="C63" s="4"/>
      <c r="D63" s="4"/>
      <c r="E63" s="4"/>
      <c r="F63" s="4"/>
    </row>
    <row r="64" spans="1:6" s="3" customFormat="1" ht="13.5" hidden="1" customHeight="1" x14ac:dyDescent="0.2">
      <c r="A64" s="35"/>
      <c r="B64" s="9"/>
      <c r="C64" s="4"/>
      <c r="D64" s="4"/>
      <c r="E64" s="4"/>
      <c r="F64" s="4"/>
    </row>
    <row r="65" spans="1:6" s="3" customFormat="1" ht="28.5" customHeight="1" x14ac:dyDescent="0.2">
      <c r="A65" s="35"/>
      <c r="B65" s="22"/>
      <c r="C65" s="4"/>
      <c r="D65" s="4"/>
      <c r="E65" s="4"/>
      <c r="F65" s="4"/>
    </row>
    <row r="66" spans="1:6" s="3" customFormat="1" ht="13.5" customHeight="1" x14ac:dyDescent="0.2">
      <c r="A66" s="35"/>
      <c r="B66" s="13"/>
      <c r="C66" s="4"/>
      <c r="D66" s="4"/>
      <c r="E66" s="4"/>
      <c r="F66" s="4"/>
    </row>
    <row r="67" spans="1:6" s="3" customFormat="1" ht="13.5" hidden="1" customHeight="1" x14ac:dyDescent="0.2">
      <c r="A67" s="35"/>
      <c r="B67" s="9"/>
      <c r="C67" s="4"/>
      <c r="D67" s="4"/>
      <c r="E67" s="4"/>
      <c r="F67" s="4"/>
    </row>
    <row r="68" spans="1:6" s="3" customFormat="1" ht="13.5" customHeight="1" x14ac:dyDescent="0.2">
      <c r="A68" s="35"/>
      <c r="B68" s="12"/>
      <c r="C68" s="4"/>
      <c r="D68" s="4"/>
      <c r="E68" s="4"/>
      <c r="F68" s="4"/>
    </row>
    <row r="69" spans="1:6" s="3" customFormat="1" ht="13.5" hidden="1" customHeight="1" x14ac:dyDescent="0.2">
      <c r="A69" s="35"/>
      <c r="B69" s="9"/>
      <c r="C69" s="4"/>
      <c r="D69" s="4"/>
      <c r="E69" s="4"/>
      <c r="F69" s="4"/>
    </row>
    <row r="70" spans="1:6" s="3" customFormat="1" ht="22.5" customHeight="1" x14ac:dyDescent="0.2">
      <c r="A70" s="35"/>
      <c r="B70" s="30"/>
      <c r="C70" s="4"/>
      <c r="D70" s="4"/>
      <c r="E70" s="4"/>
      <c r="F70" s="4"/>
    </row>
    <row r="71" spans="1:6" s="3" customFormat="1" ht="13.5" hidden="1" customHeight="1" x14ac:dyDescent="0.2">
      <c r="A71" s="11"/>
      <c r="B71" s="11"/>
      <c r="C71" s="4"/>
      <c r="D71" s="4"/>
      <c r="E71" s="4"/>
      <c r="F71" s="4"/>
    </row>
    <row r="72" spans="1:6" s="3" customFormat="1" ht="13.5" customHeight="1" x14ac:dyDescent="0.2">
      <c r="A72" s="11"/>
      <c r="B72" s="7"/>
      <c r="C72" s="4"/>
      <c r="D72" s="4"/>
      <c r="E72" s="4"/>
      <c r="F72" s="4"/>
    </row>
    <row r="73" spans="1:6" s="3" customFormat="1" ht="13.5" customHeight="1" x14ac:dyDescent="0.2">
      <c r="A73" s="11"/>
      <c r="B73" s="16"/>
      <c r="C73" s="4"/>
      <c r="D73" s="4"/>
      <c r="E73" s="4"/>
      <c r="F73" s="4"/>
    </row>
    <row r="74" spans="1:6" s="3" customFormat="1" ht="13.5" customHeight="1" x14ac:dyDescent="0.2">
      <c r="A74" s="13"/>
      <c r="B74" s="13"/>
      <c r="C74" s="4"/>
      <c r="D74" s="4"/>
      <c r="E74" s="4"/>
      <c r="F74" s="4"/>
    </row>
    <row r="75" spans="1:6" s="3" customFormat="1" ht="13.5" hidden="1" customHeight="1" x14ac:dyDescent="0.2">
      <c r="A75" s="35"/>
      <c r="B75" s="9"/>
      <c r="C75" s="4"/>
      <c r="D75" s="4"/>
      <c r="E75" s="4"/>
      <c r="F75" s="4"/>
    </row>
    <row r="76" spans="1:6" s="3" customFormat="1" ht="13.5" customHeight="1" x14ac:dyDescent="0.2">
      <c r="A76" s="35"/>
      <c r="B76" s="8"/>
      <c r="C76" s="4"/>
      <c r="D76" s="4"/>
      <c r="E76" s="4"/>
      <c r="F76" s="4"/>
    </row>
    <row r="77" spans="1:6" s="3" customFormat="1" ht="13.5" customHeight="1" x14ac:dyDescent="0.2">
      <c r="A77" s="35"/>
      <c r="B77" s="7"/>
      <c r="C77" s="4"/>
      <c r="D77" s="4"/>
      <c r="E77" s="4"/>
      <c r="F77" s="4"/>
    </row>
    <row r="78" spans="1:6" s="3" customFormat="1" ht="13.5" customHeight="1" x14ac:dyDescent="0.2">
      <c r="A78" s="13"/>
      <c r="B78" s="13"/>
      <c r="C78" s="4"/>
      <c r="D78" s="4"/>
      <c r="E78" s="4"/>
      <c r="F78" s="4"/>
    </row>
    <row r="79" spans="1:6" s="3" customFormat="1" ht="13.5" hidden="1" customHeight="1" x14ac:dyDescent="0.2">
      <c r="A79" s="11"/>
      <c r="B79" s="9"/>
      <c r="C79" s="4"/>
      <c r="D79" s="4"/>
      <c r="E79" s="4"/>
      <c r="F79" s="4"/>
    </row>
    <row r="80" spans="1:6" s="3" customFormat="1" ht="13.5" customHeight="1" x14ac:dyDescent="0.2">
      <c r="A80" s="11"/>
      <c r="B80" s="7"/>
      <c r="C80" s="4"/>
      <c r="D80" s="4"/>
      <c r="E80" s="4"/>
      <c r="F80" s="4"/>
    </row>
    <row r="81" spans="1:6" s="3" customFormat="1" ht="22.5" customHeight="1" x14ac:dyDescent="0.2">
      <c r="A81" s="13"/>
      <c r="B81" s="30"/>
      <c r="C81" s="4"/>
      <c r="D81" s="4"/>
      <c r="E81" s="4"/>
      <c r="F81" s="4"/>
    </row>
    <row r="82" spans="1:6" s="3" customFormat="1" ht="13.5" hidden="1" customHeight="1" x14ac:dyDescent="0.2">
      <c r="A82" s="35"/>
      <c r="B82" s="9"/>
      <c r="C82" s="4"/>
      <c r="D82" s="4"/>
      <c r="E82" s="4"/>
      <c r="F82" s="4"/>
    </row>
    <row r="83" spans="1:6" s="3" customFormat="1" ht="13.5" customHeight="1" x14ac:dyDescent="0.2">
      <c r="A83" s="13"/>
      <c r="B83" s="13"/>
      <c r="C83" s="4"/>
      <c r="D83" s="4"/>
      <c r="E83" s="4"/>
      <c r="F83" s="4"/>
    </row>
    <row r="84" spans="1:6" s="3" customFormat="1" ht="13.5" hidden="1" customHeight="1" x14ac:dyDescent="0.2">
      <c r="A84" s="35"/>
      <c r="B84" s="9"/>
      <c r="C84" s="4"/>
      <c r="D84" s="4"/>
      <c r="E84" s="4"/>
      <c r="F84" s="4"/>
    </row>
    <row r="85" spans="1:6" s="3" customFormat="1" ht="13.5" hidden="1" customHeight="1" x14ac:dyDescent="0.2">
      <c r="A85" s="35"/>
      <c r="B85" s="9"/>
      <c r="C85" s="4"/>
      <c r="D85" s="4"/>
      <c r="E85" s="4"/>
      <c r="F85" s="4"/>
    </row>
    <row r="86" spans="1:6" s="3" customFormat="1" ht="13.5" customHeight="1" x14ac:dyDescent="0.2">
      <c r="A86" s="16"/>
      <c r="B86" s="7"/>
      <c r="C86" s="4"/>
      <c r="D86" s="4"/>
      <c r="E86" s="4"/>
      <c r="F86" s="4"/>
    </row>
    <row r="87" spans="1:6" s="3" customFormat="1" ht="13.5" customHeight="1" x14ac:dyDescent="0.2">
      <c r="A87" s="37"/>
      <c r="B87" s="7"/>
      <c r="C87" s="4"/>
      <c r="D87" s="4"/>
      <c r="E87" s="4"/>
      <c r="F87" s="4"/>
    </row>
    <row r="88" spans="1:6" s="3" customFormat="1" ht="13.5" customHeight="1" x14ac:dyDescent="0.2">
      <c r="A88" s="37"/>
      <c r="B88" s="8"/>
      <c r="C88" s="4"/>
      <c r="D88" s="4"/>
      <c r="E88" s="4"/>
      <c r="F88" s="4"/>
    </row>
    <row r="89" spans="1:6" s="3" customFormat="1" ht="13.5" customHeight="1" x14ac:dyDescent="0.2">
      <c r="A89" s="13"/>
      <c r="B89" s="12"/>
      <c r="C89" s="4"/>
      <c r="D89" s="4"/>
      <c r="E89" s="4"/>
      <c r="F89" s="4"/>
    </row>
    <row r="90" spans="1:6" s="3" customFormat="1" hidden="1" x14ac:dyDescent="0.2">
      <c r="A90" s="35"/>
      <c r="B90" s="9"/>
      <c r="C90" s="4"/>
      <c r="D90" s="4"/>
      <c r="E90" s="4"/>
      <c r="F90" s="4"/>
    </row>
    <row r="91" spans="1:6" s="3" customFormat="1" x14ac:dyDescent="0.2">
      <c r="A91" s="35"/>
      <c r="B91" s="7"/>
      <c r="C91" s="4"/>
      <c r="D91" s="4"/>
      <c r="E91" s="4"/>
      <c r="F91" s="4"/>
    </row>
    <row r="92" spans="1:6" s="3" customFormat="1" x14ac:dyDescent="0.2">
      <c r="A92" s="35"/>
      <c r="B92" s="8"/>
      <c r="C92" s="4"/>
      <c r="D92" s="4"/>
      <c r="E92" s="4"/>
      <c r="F92" s="4"/>
    </row>
    <row r="93" spans="1:6" s="3" customFormat="1" x14ac:dyDescent="0.2">
      <c r="A93" s="13"/>
      <c r="B93" s="13"/>
      <c r="C93" s="4"/>
      <c r="D93" s="4"/>
      <c r="E93" s="4"/>
      <c r="F93" s="4"/>
    </row>
    <row r="94" spans="1:6" s="3" customFormat="1" hidden="1" x14ac:dyDescent="0.2">
      <c r="A94" s="35"/>
      <c r="B94" s="9"/>
      <c r="C94" s="4"/>
      <c r="D94" s="4"/>
      <c r="E94" s="4"/>
      <c r="F94" s="4"/>
    </row>
    <row r="95" spans="1:6" s="3" customFormat="1" hidden="1" x14ac:dyDescent="0.2">
      <c r="A95" s="35"/>
      <c r="B95" s="9"/>
      <c r="C95" s="4"/>
      <c r="D95" s="4"/>
      <c r="E95" s="4"/>
      <c r="F95" s="4"/>
    </row>
    <row r="96" spans="1:6" s="3" customFormat="1" hidden="1" x14ac:dyDescent="0.2">
      <c r="A96" s="38"/>
      <c r="B96" s="5"/>
      <c r="C96" s="4"/>
      <c r="D96" s="4"/>
      <c r="E96" s="4"/>
      <c r="F96" s="4"/>
    </row>
    <row r="97" spans="1:6" s="3" customFormat="1" hidden="1" x14ac:dyDescent="0.2">
      <c r="A97" s="35"/>
      <c r="B97" s="9"/>
      <c r="C97" s="4"/>
      <c r="D97" s="4"/>
      <c r="E97" s="4"/>
      <c r="F97" s="4"/>
    </row>
    <row r="98" spans="1:6" s="3" customFormat="1" hidden="1" x14ac:dyDescent="0.2">
      <c r="A98" s="35"/>
      <c r="B98" s="9"/>
      <c r="C98" s="4"/>
      <c r="D98" s="4"/>
      <c r="E98" s="4"/>
      <c r="F98" s="4"/>
    </row>
    <row r="99" spans="1:6" s="3" customFormat="1" hidden="1" x14ac:dyDescent="0.2">
      <c r="A99" s="35"/>
      <c r="B99" s="9"/>
      <c r="C99" s="4"/>
      <c r="D99" s="4"/>
      <c r="E99" s="4"/>
      <c r="F99" s="4"/>
    </row>
    <row r="100" spans="1:6" s="3" customFormat="1" x14ac:dyDescent="0.2">
      <c r="A100" s="13"/>
      <c r="B100" s="13"/>
      <c r="C100" s="4"/>
      <c r="D100" s="4"/>
      <c r="E100" s="4"/>
      <c r="F100" s="4"/>
    </row>
    <row r="101" spans="1:6" s="3" customFormat="1" hidden="1" x14ac:dyDescent="0.2">
      <c r="A101" s="35"/>
      <c r="B101" s="9"/>
      <c r="C101" s="4"/>
      <c r="D101" s="4"/>
      <c r="E101" s="4"/>
      <c r="F101" s="4"/>
    </row>
    <row r="102" spans="1:6" s="3" customFormat="1" x14ac:dyDescent="0.2">
      <c r="A102" s="13"/>
      <c r="B102" s="13"/>
      <c r="C102" s="4"/>
      <c r="D102" s="4"/>
      <c r="E102" s="4"/>
      <c r="F102" s="4"/>
    </row>
    <row r="103" spans="1:6" s="3" customFormat="1" hidden="1" x14ac:dyDescent="0.2">
      <c r="A103" s="35"/>
      <c r="B103" s="9"/>
      <c r="C103" s="4"/>
      <c r="D103" s="4"/>
      <c r="E103" s="4"/>
      <c r="F103" s="4"/>
    </row>
    <row r="104" spans="1:6" s="3" customFormat="1" hidden="1" x14ac:dyDescent="0.2">
      <c r="A104" s="35"/>
      <c r="B104" s="9"/>
      <c r="C104" s="4"/>
      <c r="D104" s="4"/>
      <c r="E104" s="4"/>
      <c r="F104" s="4"/>
    </row>
    <row r="105" spans="1:6" s="3" customFormat="1" x14ac:dyDescent="0.2">
      <c r="A105" s="35"/>
      <c r="B105" s="9"/>
      <c r="C105" s="4"/>
      <c r="D105" s="4"/>
      <c r="E105" s="4"/>
      <c r="F105" s="4"/>
    </row>
    <row r="106" spans="1:6" s="3" customFormat="1" x14ac:dyDescent="0.2">
      <c r="A106" s="35"/>
      <c r="B106" s="9"/>
      <c r="C106" s="4"/>
      <c r="D106" s="4"/>
      <c r="E106" s="4"/>
      <c r="F106" s="4"/>
    </row>
    <row r="107" spans="1:6" s="3" customFormat="1" ht="28.5" customHeight="1" x14ac:dyDescent="0.2">
      <c r="A107" s="10"/>
      <c r="B107" s="24"/>
      <c r="C107" s="4"/>
      <c r="D107" s="4"/>
      <c r="E107" s="4"/>
      <c r="F107" s="4"/>
    </row>
    <row r="108" spans="1:6" s="3" customFormat="1" x14ac:dyDescent="0.2">
      <c r="A108" s="35"/>
      <c r="B108" s="8"/>
      <c r="C108" s="4"/>
      <c r="D108" s="4"/>
      <c r="E108" s="4"/>
      <c r="F108" s="4"/>
    </row>
    <row r="109" spans="1:6" s="3" customFormat="1" x14ac:dyDescent="0.2">
      <c r="A109" s="39"/>
      <c r="B109" s="6"/>
      <c r="C109" s="4"/>
      <c r="D109" s="4"/>
      <c r="E109" s="4"/>
      <c r="F109" s="4"/>
    </row>
    <row r="110" spans="1:6" s="3" customFormat="1" hidden="1" x14ac:dyDescent="0.2">
      <c r="A110" s="35"/>
      <c r="B110" s="9"/>
      <c r="C110" s="4"/>
      <c r="D110" s="4"/>
      <c r="E110" s="4"/>
      <c r="F110" s="4"/>
    </row>
    <row r="111" spans="1:6" s="3" customFormat="1" hidden="1" x14ac:dyDescent="0.2">
      <c r="A111" s="38"/>
      <c r="B111" s="5"/>
      <c r="C111" s="4"/>
      <c r="D111" s="4"/>
      <c r="E111" s="4"/>
      <c r="F111" s="4"/>
    </row>
    <row r="112" spans="1:6" s="3" customFormat="1" hidden="1" x14ac:dyDescent="0.2">
      <c r="A112" s="38"/>
      <c r="B112" s="5"/>
      <c r="C112" s="4"/>
      <c r="D112" s="4"/>
      <c r="E112" s="4"/>
      <c r="F112" s="4"/>
    </row>
    <row r="113" spans="1:6" s="3" customFormat="1" hidden="1" x14ac:dyDescent="0.2">
      <c r="A113" s="35"/>
      <c r="B113" s="9"/>
      <c r="C113" s="4"/>
      <c r="D113" s="4"/>
      <c r="E113" s="4"/>
      <c r="F113" s="4"/>
    </row>
    <row r="114" spans="1:6" s="3" customFormat="1" x14ac:dyDescent="0.2">
      <c r="A114" s="13"/>
      <c r="B114" s="13"/>
      <c r="C114" s="4"/>
      <c r="D114" s="4"/>
      <c r="E114" s="4"/>
      <c r="F114" s="4"/>
    </row>
    <row r="115" spans="1:6" s="3" customFormat="1" hidden="1" x14ac:dyDescent="0.2">
      <c r="A115" s="35"/>
      <c r="B115" s="9"/>
      <c r="C115" s="4"/>
      <c r="D115" s="4"/>
      <c r="E115" s="4"/>
      <c r="F115" s="4"/>
    </row>
    <row r="116" spans="1:6" s="3" customFormat="1" hidden="1" x14ac:dyDescent="0.2">
      <c r="A116" s="35"/>
      <c r="B116" s="9"/>
      <c r="C116" s="4"/>
      <c r="D116" s="4"/>
      <c r="E116" s="4"/>
      <c r="F116" s="4"/>
    </row>
    <row r="117" spans="1:6" s="3" customFormat="1" x14ac:dyDescent="0.2">
      <c r="A117" s="13"/>
      <c r="B117" s="13"/>
      <c r="C117" s="4"/>
      <c r="D117" s="4"/>
      <c r="E117" s="4"/>
      <c r="F117" s="4"/>
    </row>
    <row r="118" spans="1:6" s="3" customFormat="1" hidden="1" x14ac:dyDescent="0.2">
      <c r="A118" s="35"/>
      <c r="B118" s="9"/>
      <c r="C118" s="4"/>
      <c r="D118" s="4"/>
      <c r="E118" s="4"/>
      <c r="F118" s="4"/>
    </row>
    <row r="119" spans="1:6" s="3" customFormat="1" hidden="1" x14ac:dyDescent="0.2">
      <c r="A119" s="38"/>
      <c r="B119" s="5"/>
      <c r="C119" s="4"/>
      <c r="D119" s="4"/>
      <c r="E119" s="4"/>
      <c r="F119" s="4"/>
    </row>
    <row r="120" spans="1:6" s="3" customFormat="1" x14ac:dyDescent="0.2">
      <c r="A120" s="13"/>
      <c r="B120" s="6"/>
      <c r="C120" s="4"/>
      <c r="D120" s="4"/>
      <c r="E120" s="4"/>
      <c r="F120" s="4"/>
    </row>
    <row r="121" spans="1:6" s="3" customFormat="1" hidden="1" x14ac:dyDescent="0.2">
      <c r="A121" s="11"/>
      <c r="B121" s="5"/>
      <c r="C121" s="4"/>
      <c r="D121" s="4"/>
      <c r="E121" s="4"/>
      <c r="F121" s="4"/>
    </row>
    <row r="122" spans="1:6" s="3" customFormat="1" x14ac:dyDescent="0.2">
      <c r="A122" s="13"/>
      <c r="B122" s="13"/>
      <c r="C122" s="4"/>
      <c r="D122" s="4"/>
      <c r="E122" s="4"/>
      <c r="F122" s="4"/>
    </row>
    <row r="123" spans="1:6" s="3" customFormat="1" hidden="1" x14ac:dyDescent="0.2">
      <c r="A123" s="35"/>
      <c r="B123" s="9"/>
      <c r="C123" s="4"/>
      <c r="D123" s="4"/>
      <c r="E123" s="4"/>
      <c r="F123" s="4"/>
    </row>
    <row r="124" spans="1:6" s="3" customFormat="1" x14ac:dyDescent="0.2">
      <c r="A124" s="35"/>
      <c r="B124" s="8"/>
      <c r="C124" s="4"/>
      <c r="D124" s="4"/>
      <c r="E124" s="4"/>
      <c r="F124" s="4"/>
    </row>
    <row r="125" spans="1:6" s="3" customFormat="1" x14ac:dyDescent="0.2">
      <c r="A125" s="11"/>
      <c r="B125" s="13"/>
      <c r="C125" s="4"/>
      <c r="D125" s="4"/>
      <c r="E125" s="4"/>
      <c r="F125" s="4"/>
    </row>
    <row r="126" spans="1:6" s="3" customFormat="1" hidden="1" x14ac:dyDescent="0.2">
      <c r="A126" s="11"/>
      <c r="B126" s="5"/>
      <c r="C126" s="4"/>
      <c r="D126" s="4"/>
      <c r="E126" s="4"/>
      <c r="F126" s="4"/>
    </row>
    <row r="127" spans="1:6" s="3" customFormat="1" x14ac:dyDescent="0.2">
      <c r="A127" s="11"/>
      <c r="B127" s="17"/>
      <c r="C127" s="4"/>
      <c r="D127" s="4"/>
      <c r="E127" s="4"/>
      <c r="F127" s="4"/>
    </row>
    <row r="128" spans="1:6" s="3" customFormat="1" x14ac:dyDescent="0.2">
      <c r="A128" s="13"/>
      <c r="B128" s="12"/>
      <c r="C128" s="4"/>
      <c r="D128" s="4"/>
      <c r="E128" s="4"/>
      <c r="F128" s="4"/>
    </row>
    <row r="129" spans="1:6" s="3" customFormat="1" hidden="1" x14ac:dyDescent="0.2">
      <c r="A129" s="35"/>
      <c r="B129" s="9"/>
      <c r="C129" s="4"/>
      <c r="D129" s="4"/>
      <c r="E129" s="4"/>
      <c r="F129" s="4"/>
    </row>
    <row r="130" spans="1:6" s="3" customFormat="1" x14ac:dyDescent="0.2">
      <c r="A130" s="39"/>
      <c r="B130" s="4"/>
      <c r="C130" s="4"/>
      <c r="D130" s="4"/>
      <c r="E130" s="4"/>
      <c r="F130" s="4"/>
    </row>
    <row r="131" spans="1:6" s="3" customFormat="1" ht="11.25" hidden="1" customHeight="1" x14ac:dyDescent="0.2">
      <c r="A131" s="38"/>
      <c r="B131" s="5"/>
      <c r="C131" s="4"/>
      <c r="D131" s="4"/>
      <c r="E131" s="4"/>
      <c r="F131" s="4"/>
    </row>
    <row r="132" spans="1:6" s="3" customFormat="1" ht="24" customHeight="1" x14ac:dyDescent="0.2">
      <c r="A132" s="38"/>
      <c r="B132" s="31"/>
      <c r="C132" s="4"/>
      <c r="D132" s="4"/>
      <c r="E132" s="4"/>
      <c r="F132" s="4"/>
    </row>
    <row r="133" spans="1:6" s="3" customFormat="1" ht="15" customHeight="1" x14ac:dyDescent="0.2">
      <c r="A133" s="38"/>
      <c r="B133" s="31"/>
      <c r="C133" s="4"/>
      <c r="D133" s="4"/>
      <c r="E133" s="4"/>
      <c r="F133" s="4"/>
    </row>
    <row r="134" spans="1:6" s="3" customFormat="1" ht="11.25" customHeight="1" x14ac:dyDescent="0.2">
      <c r="A134" s="39"/>
      <c r="B134" s="6"/>
      <c r="C134" s="4"/>
      <c r="D134" s="4"/>
      <c r="E134" s="4"/>
      <c r="F134" s="4"/>
    </row>
    <row r="135" spans="1:6" s="3" customFormat="1" hidden="1" x14ac:dyDescent="0.2">
      <c r="A135" s="38"/>
      <c r="B135" s="5"/>
      <c r="C135" s="4"/>
      <c r="D135" s="4"/>
      <c r="E135" s="4"/>
      <c r="F135" s="4"/>
    </row>
    <row r="136" spans="1:6" s="3" customFormat="1" ht="13.5" customHeight="1" x14ac:dyDescent="0.2">
      <c r="A136" s="38"/>
      <c r="B136" s="1"/>
      <c r="C136" s="4"/>
      <c r="D136" s="4"/>
      <c r="E136" s="4"/>
      <c r="F136" s="4"/>
    </row>
    <row r="137" spans="1:6" s="3" customFormat="1" ht="12.75" customHeight="1" x14ac:dyDescent="0.2">
      <c r="A137" s="38"/>
      <c r="B137" s="8"/>
      <c r="C137" s="4"/>
      <c r="D137" s="4"/>
      <c r="E137" s="4"/>
      <c r="F137" s="4"/>
    </row>
    <row r="138" spans="1:6" s="3" customFormat="1" ht="12.75" customHeight="1" x14ac:dyDescent="0.2">
      <c r="A138" s="13"/>
      <c r="B138" s="12"/>
      <c r="C138" s="4"/>
      <c r="D138" s="4"/>
      <c r="E138" s="4"/>
      <c r="F138" s="4"/>
    </row>
    <row r="139" spans="1:6" s="3" customFormat="1" hidden="1" x14ac:dyDescent="0.2">
      <c r="A139" s="35"/>
      <c r="B139" s="9"/>
      <c r="C139" s="4"/>
      <c r="D139" s="4"/>
      <c r="E139" s="4"/>
      <c r="F139" s="4"/>
    </row>
    <row r="140" spans="1:6" s="3" customFormat="1" x14ac:dyDescent="0.2">
      <c r="A140" s="35"/>
      <c r="B140" s="17"/>
      <c r="C140" s="4"/>
      <c r="D140" s="4"/>
      <c r="E140" s="4"/>
      <c r="F140" s="4"/>
    </row>
    <row r="141" spans="1:6" s="3" customFormat="1" x14ac:dyDescent="0.2">
      <c r="A141" s="39"/>
      <c r="B141" s="6"/>
      <c r="C141" s="4"/>
      <c r="D141" s="4"/>
      <c r="E141" s="4"/>
      <c r="F141" s="4"/>
    </row>
    <row r="142" spans="1:6" s="3" customFormat="1" hidden="1" x14ac:dyDescent="0.2">
      <c r="A142" s="38"/>
      <c r="B142" s="5"/>
      <c r="C142" s="4"/>
      <c r="D142" s="4"/>
      <c r="E142" s="4"/>
      <c r="F142" s="4"/>
    </row>
    <row r="143" spans="1:6" s="3" customFormat="1" hidden="1" x14ac:dyDescent="0.2">
      <c r="A143" s="35"/>
      <c r="B143" s="9"/>
      <c r="C143" s="4"/>
      <c r="D143" s="4"/>
      <c r="E143" s="4"/>
      <c r="F143" s="4"/>
    </row>
    <row r="144" spans="1:6" s="3" customFormat="1" ht="19.5" customHeight="1" x14ac:dyDescent="0.2">
      <c r="A144" s="40"/>
      <c r="B144" s="7"/>
      <c r="C144" s="4"/>
      <c r="D144" s="4"/>
      <c r="E144" s="4"/>
      <c r="F144" s="4"/>
    </row>
    <row r="145" spans="1:6" s="3" customFormat="1" ht="15" customHeight="1" x14ac:dyDescent="0.2">
      <c r="A145" s="16"/>
      <c r="B145" s="7"/>
      <c r="C145" s="4"/>
      <c r="D145" s="4"/>
      <c r="E145" s="4"/>
      <c r="F145" s="4"/>
    </row>
    <row r="146" spans="1:6" s="3" customFormat="1" x14ac:dyDescent="0.2">
      <c r="A146" s="16"/>
      <c r="B146" s="8"/>
      <c r="C146" s="4"/>
      <c r="D146" s="4"/>
      <c r="E146" s="4"/>
      <c r="F146" s="4"/>
    </row>
    <row r="147" spans="1:6" s="3" customFormat="1" x14ac:dyDescent="0.2">
      <c r="A147" s="35"/>
      <c r="B147" s="7"/>
      <c r="C147" s="4"/>
      <c r="D147" s="4"/>
      <c r="E147" s="4"/>
      <c r="F147" s="4"/>
    </row>
    <row r="148" spans="1:6" s="3" customFormat="1" x14ac:dyDescent="0.2">
      <c r="A148" s="36"/>
      <c r="B148" s="13"/>
      <c r="C148" s="4"/>
      <c r="D148" s="4"/>
      <c r="E148" s="4"/>
      <c r="F148" s="4"/>
    </row>
    <row r="149" spans="1:6" s="3" customFormat="1" x14ac:dyDescent="0.2">
      <c r="A149" s="35"/>
      <c r="B149" s="8"/>
      <c r="C149" s="4"/>
      <c r="D149" s="4"/>
      <c r="E149" s="4"/>
      <c r="F149" s="4"/>
    </row>
    <row r="150" spans="1:6" s="3" customFormat="1" x14ac:dyDescent="0.2">
      <c r="A150" s="35"/>
      <c r="B150" s="8"/>
      <c r="C150" s="4"/>
      <c r="D150" s="4"/>
      <c r="E150" s="4"/>
      <c r="F150" s="4"/>
    </row>
    <row r="151" spans="1:6" s="3" customFormat="1" x14ac:dyDescent="0.2">
      <c r="A151" s="13"/>
      <c r="B151" s="12"/>
      <c r="C151" s="4"/>
      <c r="D151" s="4"/>
      <c r="E151" s="4"/>
      <c r="F151" s="4"/>
    </row>
    <row r="152" spans="1:6" s="3" customFormat="1" ht="22.5" customHeight="1" x14ac:dyDescent="0.2">
      <c r="A152" s="35"/>
      <c r="B152" s="22"/>
      <c r="C152" s="4"/>
      <c r="D152" s="4"/>
      <c r="E152" s="4"/>
      <c r="F152" s="4"/>
    </row>
    <row r="153" spans="1:6" s="3" customFormat="1" x14ac:dyDescent="0.2">
      <c r="A153" s="35"/>
      <c r="B153" s="12"/>
      <c r="C153" s="4"/>
      <c r="D153" s="4"/>
      <c r="E153" s="4"/>
      <c r="F153" s="4"/>
    </row>
    <row r="154" spans="1:6" s="3" customFormat="1" x14ac:dyDescent="0.2">
      <c r="A154" s="11"/>
      <c r="B154" s="7"/>
      <c r="C154" s="4"/>
      <c r="D154" s="4"/>
      <c r="E154" s="4"/>
      <c r="F154" s="4"/>
    </row>
    <row r="155" spans="1:6" s="3" customFormat="1" x14ac:dyDescent="0.2">
      <c r="A155" s="11"/>
      <c r="B155" s="16"/>
      <c r="C155" s="4"/>
      <c r="D155" s="4"/>
      <c r="E155" s="4"/>
      <c r="F155" s="4"/>
    </row>
    <row r="156" spans="1:6" s="3" customFormat="1" x14ac:dyDescent="0.2">
      <c r="A156" s="13"/>
      <c r="B156" s="13"/>
      <c r="C156" s="4"/>
      <c r="D156" s="4"/>
      <c r="E156" s="4"/>
      <c r="F156" s="4"/>
    </row>
    <row r="157" spans="1:6" s="3" customFormat="1" ht="13.5" customHeight="1" x14ac:dyDescent="0.2">
      <c r="A157" s="16"/>
      <c r="B157" s="7"/>
      <c r="C157" s="4"/>
      <c r="D157" s="4"/>
      <c r="E157" s="4"/>
      <c r="F157" s="4"/>
    </row>
    <row r="158" spans="1:6" s="3" customFormat="1" ht="13.5" customHeight="1" x14ac:dyDescent="0.2">
      <c r="A158" s="35"/>
      <c r="B158" s="7"/>
      <c r="C158" s="4"/>
      <c r="D158" s="4"/>
      <c r="E158" s="4"/>
      <c r="F158" s="4"/>
    </row>
    <row r="159" spans="1:6" s="3" customFormat="1" ht="13.5" customHeight="1" x14ac:dyDescent="0.2">
      <c r="A159" s="35"/>
      <c r="B159" s="8"/>
      <c r="C159" s="4"/>
      <c r="D159" s="4"/>
      <c r="E159" s="4"/>
      <c r="F159" s="4"/>
    </row>
    <row r="160" spans="1:6" s="3" customFormat="1" x14ac:dyDescent="0.2">
      <c r="A160" s="13"/>
      <c r="B160" s="13"/>
      <c r="C160" s="4"/>
      <c r="D160" s="4"/>
      <c r="E160" s="4"/>
      <c r="F160" s="4"/>
    </row>
    <row r="161" spans="1:6" s="3" customFormat="1" x14ac:dyDescent="0.2">
      <c r="A161" s="35"/>
      <c r="B161" s="8"/>
      <c r="C161" s="4"/>
      <c r="D161" s="4"/>
      <c r="E161" s="4"/>
      <c r="F161" s="4"/>
    </row>
    <row r="162" spans="1:6" s="3" customFormat="1" x14ac:dyDescent="0.2">
      <c r="A162" s="39"/>
      <c r="B162" s="6"/>
      <c r="C162" s="4"/>
      <c r="D162" s="4"/>
      <c r="E162" s="4"/>
      <c r="F162" s="4"/>
    </row>
    <row r="163" spans="1:6" s="3" customFormat="1" x14ac:dyDescent="0.2">
      <c r="A163" s="11"/>
      <c r="B163" s="17"/>
      <c r="C163" s="4"/>
      <c r="D163" s="4"/>
      <c r="E163" s="4"/>
      <c r="F163" s="4"/>
    </row>
    <row r="164" spans="1:6" s="3" customFormat="1" x14ac:dyDescent="0.2">
      <c r="A164" s="13"/>
      <c r="B164" s="12"/>
      <c r="C164" s="4"/>
      <c r="D164" s="4"/>
      <c r="E164" s="4"/>
      <c r="F164" s="4"/>
    </row>
    <row r="165" spans="1:6" s="3" customFormat="1" x14ac:dyDescent="0.2">
      <c r="A165" s="39"/>
      <c r="B165" s="18"/>
      <c r="C165" s="4"/>
      <c r="D165" s="4"/>
      <c r="E165" s="4"/>
      <c r="F165" s="4"/>
    </row>
    <row r="166" spans="1:6" s="3" customFormat="1" x14ac:dyDescent="0.2">
      <c r="A166" s="38"/>
      <c r="B166" s="1"/>
      <c r="C166" s="4"/>
      <c r="D166" s="4"/>
      <c r="E166" s="4"/>
      <c r="F166" s="4"/>
    </row>
    <row r="167" spans="1:6" s="3" customFormat="1" x14ac:dyDescent="0.2">
      <c r="A167" s="38"/>
      <c r="B167" s="8"/>
      <c r="C167" s="4"/>
      <c r="D167" s="4"/>
      <c r="E167" s="4"/>
      <c r="F167" s="4"/>
    </row>
    <row r="168" spans="1:6" s="3" customFormat="1" x14ac:dyDescent="0.2">
      <c r="A168" s="13"/>
      <c r="B168" s="12"/>
      <c r="C168" s="4"/>
      <c r="D168" s="4"/>
      <c r="E168" s="4"/>
      <c r="F168" s="4"/>
    </row>
    <row r="169" spans="1:6" s="3" customFormat="1" x14ac:dyDescent="0.2">
      <c r="A169" s="13"/>
      <c r="B169" s="12"/>
      <c r="C169" s="4"/>
      <c r="D169" s="4"/>
      <c r="E169" s="4"/>
      <c r="F169" s="4"/>
    </row>
    <row r="170" spans="1:6" s="3" customFormat="1" x14ac:dyDescent="0.2">
      <c r="A170" s="35"/>
      <c r="B170" s="9"/>
      <c r="C170" s="4"/>
      <c r="D170" s="4"/>
      <c r="E170" s="4"/>
      <c r="F170" s="4"/>
    </row>
    <row r="171" spans="1:6" s="20" customFormat="1" ht="18" customHeight="1" x14ac:dyDescent="0.35">
      <c r="A171" s="225"/>
      <c r="B171" s="225"/>
      <c r="C171" s="62"/>
      <c r="D171" s="62"/>
      <c r="E171" s="62"/>
      <c r="F171" s="62"/>
    </row>
    <row r="172" spans="1:6" s="3" customFormat="1" ht="28.5" customHeight="1" x14ac:dyDescent="0.2">
      <c r="A172" s="10"/>
      <c r="B172" s="24"/>
      <c r="C172" s="4"/>
      <c r="D172" s="4"/>
      <c r="E172" s="4"/>
      <c r="F172" s="4"/>
    </row>
    <row r="173" spans="1:6" s="3" customFormat="1" x14ac:dyDescent="0.2">
      <c r="A173" s="34"/>
      <c r="C173" s="4"/>
      <c r="D173" s="4"/>
      <c r="E173" s="4"/>
      <c r="F173" s="4"/>
    </row>
    <row r="174" spans="1:6" s="3" customFormat="1" x14ac:dyDescent="0.2">
      <c r="A174" s="33"/>
      <c r="B174" s="2"/>
      <c r="C174" s="4"/>
      <c r="D174" s="4"/>
      <c r="E174" s="4"/>
      <c r="F174" s="4"/>
    </row>
    <row r="175" spans="1:6" s="3" customFormat="1" x14ac:dyDescent="0.2">
      <c r="A175" s="33"/>
      <c r="B175" s="2"/>
      <c r="C175" s="4"/>
      <c r="D175" s="4"/>
      <c r="E175" s="4"/>
      <c r="F175" s="4"/>
    </row>
    <row r="176" spans="1:6" s="3" customFormat="1" ht="17.25" customHeight="1" x14ac:dyDescent="0.2">
      <c r="A176" s="33"/>
      <c r="B176" s="2"/>
      <c r="C176" s="4"/>
      <c r="D176" s="4"/>
      <c r="E176" s="4"/>
      <c r="F176" s="4"/>
    </row>
    <row r="177" spans="1:6" s="3" customFormat="1" ht="13.5" customHeight="1" x14ac:dyDescent="0.2">
      <c r="A177" s="33"/>
      <c r="B177" s="2"/>
      <c r="C177" s="4"/>
      <c r="D177" s="4"/>
      <c r="E177" s="4"/>
      <c r="F177" s="4"/>
    </row>
    <row r="178" spans="1:6" s="3" customFormat="1" x14ac:dyDescent="0.2">
      <c r="A178" s="33"/>
      <c r="B178" s="2"/>
      <c r="C178" s="4"/>
      <c r="D178" s="4"/>
      <c r="E178" s="4"/>
      <c r="F178" s="4"/>
    </row>
    <row r="179" spans="1:6" s="3" customFormat="1" x14ac:dyDescent="0.2">
      <c r="A179" s="34"/>
      <c r="C179" s="4"/>
      <c r="D179" s="4"/>
      <c r="E179" s="4"/>
      <c r="F179" s="4"/>
    </row>
    <row r="180" spans="1:6" s="3" customFormat="1" x14ac:dyDescent="0.2">
      <c r="A180" s="33"/>
      <c r="B180" s="2"/>
      <c r="C180" s="4"/>
      <c r="D180" s="4"/>
      <c r="E180" s="4"/>
      <c r="F180" s="4"/>
    </row>
    <row r="181" spans="1:6" s="3" customFormat="1" x14ac:dyDescent="0.2">
      <c r="A181" s="33"/>
      <c r="B181" s="19"/>
      <c r="C181" s="4"/>
      <c r="D181" s="4"/>
      <c r="E181" s="4"/>
      <c r="F181" s="4"/>
    </row>
    <row r="182" spans="1:6" s="3" customFormat="1" x14ac:dyDescent="0.2">
      <c r="A182" s="33"/>
      <c r="B182" s="2"/>
      <c r="C182" s="4"/>
      <c r="D182" s="4"/>
      <c r="E182" s="4"/>
      <c r="F182" s="4"/>
    </row>
    <row r="183" spans="1:6" s="3" customFormat="1" ht="22.5" customHeight="1" x14ac:dyDescent="0.2">
      <c r="A183" s="33"/>
      <c r="B183" s="22"/>
      <c r="C183" s="4"/>
      <c r="D183" s="4"/>
      <c r="E183" s="4"/>
      <c r="F183" s="4"/>
    </row>
    <row r="184" spans="1:6" s="3" customFormat="1" ht="22.5" customHeight="1" x14ac:dyDescent="0.2">
      <c r="A184" s="13"/>
      <c r="B184" s="30"/>
      <c r="C184" s="4"/>
      <c r="D184" s="4"/>
      <c r="E184" s="4"/>
      <c r="F184" s="4"/>
    </row>
    <row r="185" spans="1:6" s="3" customFormat="1" x14ac:dyDescent="0.2">
      <c r="A185" s="34"/>
      <c r="C185" s="4"/>
      <c r="D185" s="4"/>
      <c r="E185" s="4"/>
      <c r="F185" s="4"/>
    </row>
    <row r="186" spans="1:6" s="3" customFormat="1" x14ac:dyDescent="0.2">
      <c r="A186" s="34"/>
      <c r="C186" s="4"/>
      <c r="D186" s="4"/>
      <c r="E186" s="4"/>
      <c r="F186" s="4"/>
    </row>
    <row r="187" spans="1:6" s="3" customFormat="1" x14ac:dyDescent="0.2">
      <c r="A187" s="34"/>
      <c r="C187" s="4"/>
      <c r="D187" s="4"/>
      <c r="E187" s="4"/>
      <c r="F187" s="4"/>
    </row>
    <row r="188" spans="1:6" s="3" customFormat="1" x14ac:dyDescent="0.2">
      <c r="A188" s="34"/>
      <c r="C188" s="4"/>
      <c r="D188" s="4"/>
      <c r="E188" s="4"/>
      <c r="F188" s="4"/>
    </row>
    <row r="189" spans="1:6" s="3" customFormat="1" x14ac:dyDescent="0.2">
      <c r="A189" s="34"/>
      <c r="C189" s="4"/>
      <c r="D189" s="4"/>
      <c r="E189" s="4"/>
      <c r="F189" s="4"/>
    </row>
    <row r="190" spans="1:6" s="3" customFormat="1" x14ac:dyDescent="0.2">
      <c r="A190" s="34"/>
      <c r="C190" s="4"/>
      <c r="D190" s="4"/>
      <c r="E190" s="4"/>
      <c r="F190" s="4"/>
    </row>
    <row r="191" spans="1:6" s="3" customFormat="1" x14ac:dyDescent="0.2">
      <c r="A191" s="34"/>
      <c r="C191" s="4"/>
      <c r="D191" s="4"/>
      <c r="E191" s="4"/>
      <c r="F191" s="4"/>
    </row>
    <row r="192" spans="1:6" s="3" customFormat="1" x14ac:dyDescent="0.2">
      <c r="A192" s="34"/>
      <c r="C192" s="4"/>
      <c r="D192" s="4"/>
      <c r="E192" s="4"/>
      <c r="F192" s="4"/>
    </row>
    <row r="193" spans="1:6" s="3" customFormat="1" x14ac:dyDescent="0.2">
      <c r="A193" s="34"/>
      <c r="C193" s="4"/>
      <c r="D193" s="4"/>
      <c r="E193" s="4"/>
      <c r="F193" s="4"/>
    </row>
    <row r="194" spans="1:6" s="3" customFormat="1" x14ac:dyDescent="0.2">
      <c r="A194" s="34"/>
      <c r="C194" s="4"/>
      <c r="D194" s="4"/>
      <c r="E194" s="4"/>
      <c r="F194" s="4"/>
    </row>
    <row r="195" spans="1:6" s="3" customFormat="1" x14ac:dyDescent="0.2">
      <c r="A195" s="34"/>
      <c r="C195" s="4"/>
      <c r="D195" s="4"/>
      <c r="E195" s="4"/>
      <c r="F195" s="4"/>
    </row>
    <row r="196" spans="1:6" s="3" customFormat="1" x14ac:dyDescent="0.2">
      <c r="A196" s="34"/>
      <c r="C196" s="4"/>
      <c r="D196" s="4"/>
      <c r="E196" s="4"/>
      <c r="F196" s="4"/>
    </row>
    <row r="197" spans="1:6" s="3" customFormat="1" x14ac:dyDescent="0.2">
      <c r="A197" s="34"/>
      <c r="C197" s="4"/>
      <c r="D197" s="4"/>
      <c r="E197" s="4"/>
      <c r="F197" s="4"/>
    </row>
    <row r="198" spans="1:6" s="3" customFormat="1" x14ac:dyDescent="0.2">
      <c r="A198" s="34"/>
      <c r="C198" s="4"/>
      <c r="D198" s="4"/>
      <c r="E198" s="4"/>
      <c r="F198" s="4"/>
    </row>
    <row r="199" spans="1:6" s="3" customFormat="1" x14ac:dyDescent="0.2">
      <c r="A199" s="34"/>
      <c r="C199" s="4"/>
      <c r="D199" s="4"/>
      <c r="E199" s="4"/>
      <c r="F199" s="4"/>
    </row>
    <row r="200" spans="1:6" s="3" customFormat="1" x14ac:dyDescent="0.2">
      <c r="A200" s="34"/>
      <c r="C200" s="4"/>
      <c r="D200" s="4"/>
      <c r="E200" s="4"/>
      <c r="F200" s="4"/>
    </row>
    <row r="201" spans="1:6" s="3" customFormat="1" x14ac:dyDescent="0.2">
      <c r="A201" s="34"/>
      <c r="C201" s="4"/>
      <c r="D201" s="4"/>
      <c r="E201" s="4"/>
      <c r="F201" s="4"/>
    </row>
    <row r="202" spans="1:6" s="3" customFormat="1" x14ac:dyDescent="0.2">
      <c r="A202" s="34"/>
      <c r="C202" s="4"/>
      <c r="D202" s="4"/>
      <c r="E202" s="4"/>
      <c r="F202" s="4"/>
    </row>
    <row r="203" spans="1:6" s="3" customFormat="1" x14ac:dyDescent="0.2">
      <c r="A203" s="34"/>
      <c r="C203" s="4"/>
      <c r="D203" s="4"/>
      <c r="E203" s="4"/>
      <c r="F203" s="4"/>
    </row>
    <row r="204" spans="1:6" s="3" customFormat="1" x14ac:dyDescent="0.2">
      <c r="A204" s="34"/>
      <c r="C204" s="4"/>
      <c r="D204" s="4"/>
      <c r="E204" s="4"/>
      <c r="F204" s="4"/>
    </row>
    <row r="205" spans="1:6" s="3" customFormat="1" x14ac:dyDescent="0.2">
      <c r="A205" s="34"/>
      <c r="C205" s="4"/>
      <c r="D205" s="4"/>
      <c r="E205" s="4"/>
      <c r="F205" s="4"/>
    </row>
    <row r="206" spans="1:6" s="3" customFormat="1" x14ac:dyDescent="0.2">
      <c r="A206" s="34"/>
      <c r="C206" s="4"/>
      <c r="D206" s="4"/>
      <c r="E206" s="4"/>
      <c r="F206" s="4"/>
    </row>
    <row r="207" spans="1:6" s="3" customFormat="1" x14ac:dyDescent="0.2">
      <c r="A207" s="34"/>
      <c r="C207" s="4"/>
      <c r="D207" s="4"/>
      <c r="E207" s="4"/>
      <c r="F207" s="4"/>
    </row>
    <row r="208" spans="1:6" s="3" customFormat="1" x14ac:dyDescent="0.2">
      <c r="A208" s="34"/>
      <c r="C208" s="4"/>
      <c r="D208" s="4"/>
      <c r="E208" s="4"/>
      <c r="F208" s="4"/>
    </row>
    <row r="209" spans="1:6" s="3" customFormat="1" x14ac:dyDescent="0.2">
      <c r="A209" s="34"/>
      <c r="C209" s="4"/>
      <c r="D209" s="4"/>
      <c r="E209" s="4"/>
      <c r="F209" s="4"/>
    </row>
    <row r="210" spans="1:6" s="3" customFormat="1" x14ac:dyDescent="0.2">
      <c r="A210" s="34"/>
      <c r="C210" s="4"/>
      <c r="D210" s="4"/>
      <c r="E210" s="4"/>
      <c r="F210" s="4"/>
    </row>
    <row r="211" spans="1:6" s="3" customFormat="1" x14ac:dyDescent="0.2">
      <c r="A211" s="34"/>
      <c r="C211" s="4"/>
      <c r="D211" s="4"/>
      <c r="E211" s="4"/>
      <c r="F211" s="4"/>
    </row>
    <row r="212" spans="1:6" s="3" customFormat="1" x14ac:dyDescent="0.2">
      <c r="A212" s="34"/>
      <c r="C212" s="4"/>
      <c r="D212" s="4"/>
      <c r="E212" s="4"/>
      <c r="F212" s="4"/>
    </row>
    <row r="213" spans="1:6" s="3" customFormat="1" x14ac:dyDescent="0.2">
      <c r="A213" s="34"/>
      <c r="C213" s="4"/>
      <c r="D213" s="4"/>
      <c r="E213" s="4"/>
      <c r="F213" s="4"/>
    </row>
    <row r="214" spans="1:6" s="3" customFormat="1" x14ac:dyDescent="0.2">
      <c r="A214" s="34"/>
      <c r="C214" s="4"/>
      <c r="D214" s="4"/>
      <c r="E214" s="4"/>
      <c r="F214" s="4"/>
    </row>
    <row r="215" spans="1:6" s="3" customFormat="1" x14ac:dyDescent="0.2">
      <c r="A215" s="34"/>
      <c r="C215" s="4"/>
      <c r="D215" s="4"/>
      <c r="E215" s="4"/>
      <c r="F215" s="4"/>
    </row>
    <row r="216" spans="1:6" s="3" customFormat="1" x14ac:dyDescent="0.2">
      <c r="A216" s="34"/>
      <c r="C216" s="4"/>
      <c r="D216" s="4"/>
      <c r="E216" s="4"/>
      <c r="F216" s="4"/>
    </row>
    <row r="217" spans="1:6" s="3" customFormat="1" x14ac:dyDescent="0.2">
      <c r="A217" s="34"/>
      <c r="C217" s="4"/>
      <c r="D217" s="4"/>
      <c r="E217" s="4"/>
      <c r="F217" s="4"/>
    </row>
    <row r="218" spans="1:6" s="3" customFormat="1" x14ac:dyDescent="0.2">
      <c r="A218" s="34"/>
      <c r="C218" s="4"/>
      <c r="D218" s="4"/>
      <c r="E218" s="4"/>
      <c r="F218" s="4"/>
    </row>
    <row r="219" spans="1:6" s="3" customFormat="1" x14ac:dyDescent="0.2">
      <c r="A219" s="34"/>
      <c r="C219" s="4"/>
      <c r="D219" s="4"/>
      <c r="E219" s="4"/>
      <c r="F219" s="4"/>
    </row>
    <row r="220" spans="1:6" s="3" customFormat="1" x14ac:dyDescent="0.2">
      <c r="A220" s="34"/>
      <c r="C220" s="4"/>
      <c r="D220" s="4"/>
      <c r="E220" s="4"/>
      <c r="F220" s="4"/>
    </row>
    <row r="221" spans="1:6" s="3" customFormat="1" x14ac:dyDescent="0.2">
      <c r="A221" s="34"/>
      <c r="C221" s="4"/>
      <c r="D221" s="4"/>
      <c r="E221" s="4"/>
      <c r="F221" s="4"/>
    </row>
    <row r="222" spans="1:6" s="3" customFormat="1" x14ac:dyDescent="0.2">
      <c r="A222" s="34"/>
      <c r="C222" s="4"/>
      <c r="D222" s="4"/>
      <c r="E222" s="4"/>
      <c r="F222" s="4"/>
    </row>
    <row r="223" spans="1:6" s="3" customFormat="1" x14ac:dyDescent="0.2">
      <c r="A223" s="34"/>
      <c r="C223" s="4"/>
      <c r="D223" s="4"/>
      <c r="E223" s="4"/>
      <c r="F223" s="4"/>
    </row>
    <row r="224" spans="1:6" s="3" customFormat="1" x14ac:dyDescent="0.2">
      <c r="A224" s="34"/>
      <c r="C224" s="4"/>
      <c r="D224" s="4"/>
      <c r="E224" s="4"/>
      <c r="F224" s="4"/>
    </row>
    <row r="225" spans="1:6" s="3" customFormat="1" x14ac:dyDescent="0.2">
      <c r="A225" s="34"/>
      <c r="C225" s="4"/>
      <c r="D225" s="4"/>
      <c r="E225" s="4"/>
      <c r="F225" s="4"/>
    </row>
    <row r="226" spans="1:6" s="3" customFormat="1" x14ac:dyDescent="0.2">
      <c r="A226" s="34"/>
      <c r="C226" s="4"/>
      <c r="D226" s="4"/>
      <c r="E226" s="4"/>
      <c r="F226" s="4"/>
    </row>
    <row r="227" spans="1:6" s="3" customFormat="1" x14ac:dyDescent="0.2">
      <c r="A227" s="34"/>
      <c r="C227" s="4"/>
      <c r="D227" s="4"/>
      <c r="E227" s="4"/>
      <c r="F227" s="4"/>
    </row>
    <row r="228" spans="1:6" s="3" customFormat="1" x14ac:dyDescent="0.2">
      <c r="A228" s="34"/>
      <c r="C228" s="4"/>
      <c r="D228" s="4"/>
      <c r="E228" s="4"/>
      <c r="F228" s="4"/>
    </row>
    <row r="229" spans="1:6" s="3" customFormat="1" x14ac:dyDescent="0.2">
      <c r="A229" s="34"/>
      <c r="C229" s="4"/>
      <c r="D229" s="4"/>
      <c r="E229" s="4"/>
      <c r="F229" s="4"/>
    </row>
    <row r="230" spans="1:6" s="3" customFormat="1" x14ac:dyDescent="0.2">
      <c r="A230" s="34"/>
      <c r="C230" s="4"/>
      <c r="D230" s="4"/>
      <c r="E230" s="4"/>
      <c r="F230" s="4"/>
    </row>
    <row r="231" spans="1:6" s="3" customFormat="1" x14ac:dyDescent="0.2">
      <c r="A231" s="34"/>
      <c r="C231" s="4"/>
      <c r="D231" s="4"/>
      <c r="E231" s="4"/>
      <c r="F231" s="4"/>
    </row>
    <row r="232" spans="1:6" s="3" customFormat="1" x14ac:dyDescent="0.2">
      <c r="A232" s="34"/>
      <c r="C232" s="4"/>
      <c r="D232" s="4"/>
      <c r="E232" s="4"/>
      <c r="F232" s="4"/>
    </row>
    <row r="233" spans="1:6" s="3" customFormat="1" x14ac:dyDescent="0.2">
      <c r="A233" s="34"/>
      <c r="C233" s="4"/>
      <c r="D233" s="4"/>
      <c r="E233" s="4"/>
      <c r="F233" s="4"/>
    </row>
    <row r="234" spans="1:6" s="3" customFormat="1" x14ac:dyDescent="0.2">
      <c r="A234" s="34"/>
      <c r="C234" s="4"/>
      <c r="D234" s="4"/>
      <c r="E234" s="4"/>
      <c r="F234" s="4"/>
    </row>
    <row r="235" spans="1:6" s="3" customFormat="1" x14ac:dyDescent="0.2">
      <c r="A235" s="34"/>
      <c r="C235" s="4"/>
      <c r="D235" s="4"/>
      <c r="E235" s="4"/>
      <c r="F235" s="4"/>
    </row>
    <row r="236" spans="1:6" s="3" customFormat="1" x14ac:dyDescent="0.2">
      <c r="A236" s="34"/>
      <c r="C236" s="4"/>
      <c r="D236" s="4"/>
      <c r="E236" s="4"/>
      <c r="F236" s="4"/>
    </row>
    <row r="237" spans="1:6" s="3" customFormat="1" x14ac:dyDescent="0.2">
      <c r="A237" s="34"/>
      <c r="C237" s="4"/>
      <c r="D237" s="4"/>
      <c r="E237" s="4"/>
      <c r="F237" s="4"/>
    </row>
    <row r="238" spans="1:6" s="3" customFormat="1" x14ac:dyDescent="0.2">
      <c r="A238" s="34"/>
      <c r="C238" s="4"/>
      <c r="D238" s="4"/>
      <c r="E238" s="4"/>
      <c r="F238" s="4"/>
    </row>
    <row r="239" spans="1:6" s="3" customFormat="1" x14ac:dyDescent="0.2">
      <c r="A239" s="34"/>
      <c r="C239" s="4"/>
      <c r="D239" s="4"/>
      <c r="E239" s="4"/>
      <c r="F239" s="4"/>
    </row>
    <row r="240" spans="1:6" s="3" customFormat="1" x14ac:dyDescent="0.2">
      <c r="A240" s="34"/>
      <c r="C240" s="4"/>
      <c r="D240" s="4"/>
      <c r="E240" s="4"/>
      <c r="F240" s="4"/>
    </row>
    <row r="241" spans="1:6" s="3" customFormat="1" x14ac:dyDescent="0.2">
      <c r="A241" s="34"/>
      <c r="C241" s="4"/>
      <c r="D241" s="4"/>
      <c r="E241" s="4"/>
      <c r="F241" s="4"/>
    </row>
    <row r="242" spans="1:6" s="3" customFormat="1" x14ac:dyDescent="0.2">
      <c r="A242" s="34"/>
      <c r="C242" s="4"/>
      <c r="D242" s="4"/>
      <c r="E242" s="4"/>
      <c r="F242" s="4"/>
    </row>
    <row r="243" spans="1:6" s="3" customFormat="1" x14ac:dyDescent="0.2">
      <c r="A243" s="34"/>
      <c r="C243" s="4"/>
      <c r="D243" s="4"/>
      <c r="E243" s="4"/>
      <c r="F243" s="4"/>
    </row>
    <row r="244" spans="1:6" s="3" customFormat="1" x14ac:dyDescent="0.2">
      <c r="A244" s="34"/>
      <c r="C244" s="4"/>
      <c r="D244" s="4"/>
      <c r="E244" s="4"/>
      <c r="F244" s="4"/>
    </row>
    <row r="245" spans="1:6" s="3" customFormat="1" x14ac:dyDescent="0.2">
      <c r="A245" s="34"/>
      <c r="C245" s="4"/>
      <c r="D245" s="4"/>
      <c r="E245" s="4"/>
      <c r="F245" s="4"/>
    </row>
    <row r="246" spans="1:6" s="3" customFormat="1" x14ac:dyDescent="0.2">
      <c r="A246" s="34"/>
      <c r="C246" s="4"/>
      <c r="D246" s="4"/>
      <c r="E246" s="4"/>
      <c r="F246" s="4"/>
    </row>
    <row r="247" spans="1:6" s="3" customFormat="1" x14ac:dyDescent="0.2">
      <c r="A247" s="34"/>
      <c r="C247" s="4"/>
      <c r="D247" s="4"/>
      <c r="E247" s="4"/>
      <c r="F247" s="4"/>
    </row>
    <row r="248" spans="1:6" s="3" customFormat="1" x14ac:dyDescent="0.2">
      <c r="A248" s="34"/>
      <c r="C248" s="4"/>
      <c r="D248" s="4"/>
      <c r="E248" s="4"/>
      <c r="F248" s="4"/>
    </row>
    <row r="249" spans="1:6" s="3" customFormat="1" x14ac:dyDescent="0.2">
      <c r="A249" s="34"/>
      <c r="C249" s="4"/>
      <c r="D249" s="4"/>
      <c r="E249" s="4"/>
      <c r="F249" s="4"/>
    </row>
    <row r="250" spans="1:6" s="3" customFormat="1" x14ac:dyDescent="0.2">
      <c r="A250" s="34"/>
      <c r="C250" s="4"/>
      <c r="D250" s="4"/>
      <c r="E250" s="4"/>
      <c r="F250" s="4"/>
    </row>
    <row r="251" spans="1:6" s="3" customFormat="1" x14ac:dyDescent="0.2">
      <c r="A251" s="34"/>
      <c r="C251" s="4"/>
      <c r="D251" s="4"/>
      <c r="E251" s="4"/>
      <c r="F251" s="4"/>
    </row>
    <row r="252" spans="1:6" s="3" customFormat="1" x14ac:dyDescent="0.2">
      <c r="A252" s="34"/>
      <c r="C252" s="4"/>
      <c r="D252" s="4"/>
      <c r="E252" s="4"/>
      <c r="F252" s="4"/>
    </row>
    <row r="253" spans="1:6" s="3" customFormat="1" x14ac:dyDescent="0.2">
      <c r="A253" s="34"/>
      <c r="C253" s="4"/>
      <c r="D253" s="4"/>
      <c r="E253" s="4"/>
      <c r="F253" s="4"/>
    </row>
    <row r="254" spans="1:6" s="3" customFormat="1" x14ac:dyDescent="0.2">
      <c r="A254" s="34"/>
      <c r="C254" s="4"/>
      <c r="D254" s="4"/>
      <c r="E254" s="4"/>
      <c r="F254" s="4"/>
    </row>
    <row r="255" spans="1:6" s="3" customFormat="1" x14ac:dyDescent="0.2">
      <c r="A255" s="34"/>
      <c r="C255" s="4"/>
      <c r="D255" s="4"/>
      <c r="E255" s="4"/>
      <c r="F255" s="4"/>
    </row>
    <row r="256" spans="1:6" s="3" customFormat="1" x14ac:dyDescent="0.2">
      <c r="A256" s="34"/>
      <c r="C256" s="4"/>
      <c r="D256" s="4"/>
      <c r="E256" s="4"/>
      <c r="F256" s="4"/>
    </row>
    <row r="257" spans="1:6" s="3" customFormat="1" x14ac:dyDescent="0.2">
      <c r="A257" s="34"/>
      <c r="C257" s="4"/>
      <c r="D257" s="4"/>
      <c r="E257" s="4"/>
      <c r="F257" s="4"/>
    </row>
    <row r="258" spans="1:6" s="3" customFormat="1" x14ac:dyDescent="0.2">
      <c r="A258" s="34"/>
      <c r="C258" s="4"/>
      <c r="D258" s="4"/>
      <c r="E258" s="4"/>
      <c r="F258" s="4"/>
    </row>
    <row r="259" spans="1:6" s="3" customFormat="1" x14ac:dyDescent="0.2">
      <c r="A259" s="34"/>
      <c r="C259" s="4"/>
      <c r="D259" s="4"/>
      <c r="E259" s="4"/>
      <c r="F259" s="4"/>
    </row>
    <row r="260" spans="1:6" s="3" customFormat="1" x14ac:dyDescent="0.2">
      <c r="A260" s="34"/>
      <c r="C260" s="4"/>
      <c r="D260" s="4"/>
      <c r="E260" s="4"/>
      <c r="F260" s="4"/>
    </row>
    <row r="261" spans="1:6" s="3" customFormat="1" x14ac:dyDescent="0.2">
      <c r="A261" s="34"/>
      <c r="C261" s="4"/>
      <c r="D261" s="4"/>
      <c r="E261" s="4"/>
      <c r="F261" s="4"/>
    </row>
    <row r="262" spans="1:6" s="3" customFormat="1" x14ac:dyDescent="0.2">
      <c r="A262" s="34"/>
      <c r="C262" s="4"/>
      <c r="D262" s="4"/>
      <c r="E262" s="4"/>
      <c r="F262" s="4"/>
    </row>
    <row r="263" spans="1:6" s="3" customFormat="1" x14ac:dyDescent="0.2">
      <c r="A263" s="34"/>
      <c r="C263" s="4"/>
      <c r="D263" s="4"/>
      <c r="E263" s="4"/>
      <c r="F263" s="4"/>
    </row>
    <row r="264" spans="1:6" s="3" customFormat="1" x14ac:dyDescent="0.2">
      <c r="A264" s="34"/>
      <c r="C264" s="4"/>
      <c r="D264" s="4"/>
      <c r="E264" s="4"/>
      <c r="F264" s="4"/>
    </row>
    <row r="265" spans="1:6" s="3" customFormat="1" x14ac:dyDescent="0.2">
      <c r="A265" s="34"/>
      <c r="C265" s="4"/>
      <c r="D265" s="4"/>
      <c r="E265" s="4"/>
      <c r="F265" s="4"/>
    </row>
    <row r="266" spans="1:6" s="3" customFormat="1" x14ac:dyDescent="0.2">
      <c r="A266" s="34"/>
      <c r="C266" s="4"/>
      <c r="D266" s="4"/>
      <c r="E266" s="4"/>
      <c r="F266" s="4"/>
    </row>
    <row r="267" spans="1:6" s="3" customFormat="1" x14ac:dyDescent="0.2">
      <c r="A267" s="34"/>
      <c r="C267" s="4"/>
      <c r="D267" s="4"/>
      <c r="E267" s="4"/>
      <c r="F267" s="4"/>
    </row>
    <row r="268" spans="1:6" s="3" customFormat="1" x14ac:dyDescent="0.2">
      <c r="A268" s="34"/>
      <c r="C268" s="4"/>
      <c r="D268" s="4"/>
      <c r="E268" s="4"/>
      <c r="F268" s="4"/>
    </row>
    <row r="269" spans="1:6" s="3" customFormat="1" x14ac:dyDescent="0.2">
      <c r="A269" s="34"/>
      <c r="C269" s="4"/>
      <c r="D269" s="4"/>
      <c r="E269" s="4"/>
      <c r="F269" s="4"/>
    </row>
    <row r="270" spans="1:6" s="3" customFormat="1" x14ac:dyDescent="0.2">
      <c r="A270" s="34"/>
      <c r="C270" s="4"/>
      <c r="D270" s="4"/>
      <c r="E270" s="4"/>
      <c r="F270" s="4"/>
    </row>
    <row r="271" spans="1:6" s="3" customFormat="1" x14ac:dyDescent="0.2">
      <c r="A271" s="34"/>
      <c r="C271" s="4"/>
      <c r="D271" s="4"/>
      <c r="E271" s="4"/>
      <c r="F271" s="4"/>
    </row>
    <row r="272" spans="1:6" s="3" customFormat="1" x14ac:dyDescent="0.2">
      <c r="A272" s="34"/>
      <c r="C272" s="4"/>
      <c r="D272" s="4"/>
      <c r="E272" s="4"/>
      <c r="F272" s="4"/>
    </row>
    <row r="273" spans="1:6" s="3" customFormat="1" x14ac:dyDescent="0.2">
      <c r="A273" s="34"/>
      <c r="C273" s="4"/>
      <c r="D273" s="4"/>
      <c r="E273" s="4"/>
      <c r="F273" s="4"/>
    </row>
    <row r="274" spans="1:6" s="3" customFormat="1" x14ac:dyDescent="0.2">
      <c r="A274" s="34"/>
      <c r="C274" s="4"/>
      <c r="D274" s="4"/>
      <c r="E274" s="4"/>
      <c r="F274" s="4"/>
    </row>
    <row r="275" spans="1:6" s="3" customFormat="1" x14ac:dyDescent="0.2">
      <c r="A275" s="34"/>
      <c r="C275" s="4"/>
      <c r="D275" s="4"/>
      <c r="E275" s="4"/>
      <c r="F275" s="4"/>
    </row>
    <row r="276" spans="1:6" s="3" customFormat="1" x14ac:dyDescent="0.2">
      <c r="A276" s="34"/>
      <c r="C276" s="4"/>
      <c r="D276" s="4"/>
      <c r="E276" s="4"/>
      <c r="F276" s="4"/>
    </row>
    <row r="277" spans="1:6" s="3" customFormat="1" x14ac:dyDescent="0.2">
      <c r="A277" s="34"/>
      <c r="C277" s="4"/>
      <c r="D277" s="4"/>
      <c r="E277" s="4"/>
      <c r="F277" s="4"/>
    </row>
    <row r="278" spans="1:6" s="3" customFormat="1" x14ac:dyDescent="0.2">
      <c r="A278" s="34"/>
      <c r="C278" s="4"/>
      <c r="D278" s="4"/>
      <c r="E278" s="4"/>
      <c r="F278" s="4"/>
    </row>
    <row r="279" spans="1:6" s="3" customFormat="1" x14ac:dyDescent="0.2">
      <c r="A279" s="34"/>
      <c r="C279" s="4"/>
      <c r="D279" s="4"/>
      <c r="E279" s="4"/>
      <c r="F279" s="4"/>
    </row>
    <row r="280" spans="1:6" s="3" customFormat="1" x14ac:dyDescent="0.2">
      <c r="A280" s="34"/>
      <c r="C280" s="4"/>
      <c r="D280" s="4"/>
      <c r="E280" s="4"/>
      <c r="F280" s="4"/>
    </row>
    <row r="281" spans="1:6" s="3" customFormat="1" x14ac:dyDescent="0.2">
      <c r="A281" s="34"/>
      <c r="C281" s="4"/>
      <c r="D281" s="4"/>
      <c r="E281" s="4"/>
      <c r="F281" s="4"/>
    </row>
    <row r="282" spans="1:6" s="3" customFormat="1" x14ac:dyDescent="0.2">
      <c r="A282" s="34"/>
      <c r="C282" s="4"/>
      <c r="D282" s="4"/>
      <c r="E282" s="4"/>
      <c r="F282" s="4"/>
    </row>
    <row r="283" spans="1:6" s="3" customFormat="1" x14ac:dyDescent="0.2">
      <c r="A283" s="34"/>
      <c r="C283" s="4"/>
      <c r="D283" s="4"/>
      <c r="E283" s="4"/>
      <c r="F283" s="4"/>
    </row>
    <row r="284" spans="1:6" s="3" customFormat="1" x14ac:dyDescent="0.2">
      <c r="A284" s="34"/>
      <c r="C284" s="4"/>
      <c r="D284" s="4"/>
      <c r="E284" s="4"/>
      <c r="F284" s="4"/>
    </row>
    <row r="285" spans="1:6" s="3" customFormat="1" x14ac:dyDescent="0.2">
      <c r="A285" s="34"/>
      <c r="C285" s="4"/>
      <c r="D285" s="4"/>
      <c r="E285" s="4"/>
      <c r="F285" s="4"/>
    </row>
    <row r="286" spans="1:6" s="3" customFormat="1" x14ac:dyDescent="0.2">
      <c r="A286" s="34"/>
      <c r="C286" s="4"/>
      <c r="D286" s="4"/>
      <c r="E286" s="4"/>
      <c r="F286" s="4"/>
    </row>
    <row r="287" spans="1:6" s="3" customFormat="1" x14ac:dyDescent="0.2">
      <c r="A287" s="34"/>
      <c r="C287" s="4"/>
      <c r="D287" s="4"/>
      <c r="E287" s="4"/>
      <c r="F287" s="4"/>
    </row>
    <row r="288" spans="1:6" s="3" customFormat="1" x14ac:dyDescent="0.2">
      <c r="A288" s="34"/>
      <c r="C288" s="4"/>
      <c r="D288" s="4"/>
      <c r="E288" s="4"/>
      <c r="F288" s="4"/>
    </row>
    <row r="289" spans="1:6" s="3" customFormat="1" x14ac:dyDescent="0.2">
      <c r="A289" s="34"/>
      <c r="C289" s="4"/>
      <c r="D289" s="4"/>
      <c r="E289" s="4"/>
      <c r="F289" s="4"/>
    </row>
    <row r="290" spans="1:6" s="3" customFormat="1" x14ac:dyDescent="0.2">
      <c r="A290" s="34"/>
      <c r="C290" s="4"/>
      <c r="D290" s="4"/>
      <c r="E290" s="4"/>
      <c r="F290" s="4"/>
    </row>
    <row r="291" spans="1:6" s="3" customFormat="1" x14ac:dyDescent="0.2">
      <c r="A291" s="34"/>
      <c r="C291" s="4"/>
      <c r="D291" s="4"/>
      <c r="E291" s="4"/>
      <c r="F291" s="4"/>
    </row>
    <row r="292" spans="1:6" s="3" customFormat="1" x14ac:dyDescent="0.2">
      <c r="A292" s="34"/>
      <c r="C292" s="4"/>
      <c r="D292" s="4"/>
      <c r="E292" s="4"/>
      <c r="F292" s="4"/>
    </row>
    <row r="293" spans="1:6" s="3" customFormat="1" x14ac:dyDescent="0.2">
      <c r="A293" s="34"/>
      <c r="C293" s="4"/>
      <c r="D293" s="4"/>
      <c r="E293" s="4"/>
      <c r="F293" s="4"/>
    </row>
    <row r="294" spans="1:6" s="3" customFormat="1" x14ac:dyDescent="0.2">
      <c r="A294" s="34"/>
      <c r="C294" s="4"/>
      <c r="D294" s="4"/>
      <c r="E294" s="4"/>
      <c r="F294" s="4"/>
    </row>
    <row r="295" spans="1:6" s="3" customFormat="1" x14ac:dyDescent="0.2">
      <c r="A295" s="34"/>
      <c r="C295" s="4"/>
      <c r="D295" s="4"/>
      <c r="E295" s="4"/>
      <c r="F295" s="4"/>
    </row>
    <row r="296" spans="1:6" s="3" customFormat="1" x14ac:dyDescent="0.2">
      <c r="A296" s="34"/>
      <c r="C296" s="4"/>
      <c r="D296" s="4"/>
      <c r="E296" s="4"/>
      <c r="F296" s="4"/>
    </row>
    <row r="297" spans="1:6" s="3" customFormat="1" x14ac:dyDescent="0.2">
      <c r="A297" s="34"/>
      <c r="C297" s="4"/>
      <c r="D297" s="4"/>
      <c r="E297" s="4"/>
      <c r="F297" s="4"/>
    </row>
    <row r="298" spans="1:6" s="3" customFormat="1" x14ac:dyDescent="0.2">
      <c r="A298" s="34"/>
      <c r="C298" s="4"/>
      <c r="D298" s="4"/>
      <c r="E298" s="4"/>
      <c r="F298" s="4"/>
    </row>
    <row r="299" spans="1:6" s="3" customFormat="1" x14ac:dyDescent="0.2">
      <c r="A299" s="34"/>
      <c r="C299" s="4"/>
      <c r="D299" s="4"/>
      <c r="E299" s="4"/>
      <c r="F299" s="4"/>
    </row>
    <row r="300" spans="1:6" s="3" customFormat="1" x14ac:dyDescent="0.2">
      <c r="A300" s="34"/>
      <c r="C300" s="4"/>
      <c r="D300" s="4"/>
      <c r="E300" s="4"/>
      <c r="F300" s="4"/>
    </row>
    <row r="301" spans="1:6" s="3" customFormat="1" x14ac:dyDescent="0.2">
      <c r="A301" s="34"/>
      <c r="C301" s="4"/>
      <c r="D301" s="4"/>
      <c r="E301" s="4"/>
      <c r="F301" s="4"/>
    </row>
    <row r="302" spans="1:6" s="3" customFormat="1" x14ac:dyDescent="0.2">
      <c r="A302" s="34"/>
      <c r="C302" s="4"/>
      <c r="D302" s="4"/>
      <c r="E302" s="4"/>
      <c r="F302" s="4"/>
    </row>
    <row r="303" spans="1:6" s="3" customFormat="1" x14ac:dyDescent="0.2">
      <c r="A303" s="34"/>
      <c r="C303" s="4"/>
      <c r="D303" s="4"/>
      <c r="E303" s="4"/>
      <c r="F303" s="4"/>
    </row>
    <row r="304" spans="1:6" s="3" customFormat="1" x14ac:dyDescent="0.2">
      <c r="A304" s="34"/>
      <c r="C304" s="4"/>
      <c r="D304" s="4"/>
      <c r="E304" s="4"/>
      <c r="F304" s="4"/>
    </row>
    <row r="305" spans="1:6" s="3" customFormat="1" x14ac:dyDescent="0.2">
      <c r="A305" s="34"/>
      <c r="C305" s="4"/>
      <c r="D305" s="4"/>
      <c r="E305" s="4"/>
      <c r="F305" s="4"/>
    </row>
    <row r="306" spans="1:6" s="3" customFormat="1" x14ac:dyDescent="0.2">
      <c r="A306" s="34"/>
      <c r="C306" s="4"/>
      <c r="D306" s="4"/>
      <c r="E306" s="4"/>
      <c r="F306" s="4"/>
    </row>
    <row r="307" spans="1:6" s="3" customFormat="1" x14ac:dyDescent="0.2">
      <c r="A307" s="34"/>
      <c r="C307" s="4"/>
      <c r="D307" s="4"/>
      <c r="E307" s="4"/>
      <c r="F307" s="4"/>
    </row>
    <row r="308" spans="1:6" s="3" customFormat="1" x14ac:dyDescent="0.2">
      <c r="A308" s="34"/>
      <c r="C308" s="4"/>
      <c r="D308" s="4"/>
      <c r="E308" s="4"/>
      <c r="F308" s="4"/>
    </row>
    <row r="309" spans="1:6" s="3" customFormat="1" x14ac:dyDescent="0.2">
      <c r="A309" s="34"/>
      <c r="C309" s="4"/>
      <c r="D309" s="4"/>
      <c r="E309" s="4"/>
      <c r="F309" s="4"/>
    </row>
    <row r="310" spans="1:6" s="3" customFormat="1" x14ac:dyDescent="0.2">
      <c r="A310" s="34"/>
      <c r="C310" s="4"/>
      <c r="D310" s="4"/>
      <c r="E310" s="4"/>
      <c r="F310" s="4"/>
    </row>
    <row r="311" spans="1:6" s="3" customFormat="1" x14ac:dyDescent="0.2">
      <c r="A311" s="34"/>
      <c r="C311" s="4"/>
      <c r="D311" s="4"/>
      <c r="E311" s="4"/>
      <c r="F311" s="4"/>
    </row>
    <row r="312" spans="1:6" s="3" customFormat="1" x14ac:dyDescent="0.2">
      <c r="A312" s="34"/>
      <c r="C312" s="4"/>
      <c r="D312" s="4"/>
      <c r="E312" s="4"/>
      <c r="F312" s="4"/>
    </row>
    <row r="313" spans="1:6" s="3" customFormat="1" x14ac:dyDescent="0.2">
      <c r="A313" s="34"/>
      <c r="C313" s="4"/>
      <c r="D313" s="4"/>
      <c r="E313" s="4"/>
      <c r="F313" s="4"/>
    </row>
    <row r="314" spans="1:6" s="3" customFormat="1" x14ac:dyDescent="0.2">
      <c r="A314" s="34"/>
      <c r="C314" s="4"/>
      <c r="D314" s="4"/>
      <c r="E314" s="4"/>
      <c r="F314" s="4"/>
    </row>
    <row r="315" spans="1:6" s="3" customFormat="1" x14ac:dyDescent="0.2">
      <c r="A315" s="34"/>
      <c r="C315" s="4"/>
      <c r="D315" s="4"/>
      <c r="E315" s="4"/>
      <c r="F315" s="4"/>
    </row>
    <row r="316" spans="1:6" s="3" customFormat="1" x14ac:dyDescent="0.2">
      <c r="A316" s="34"/>
      <c r="C316" s="4"/>
      <c r="D316" s="4"/>
      <c r="E316" s="4"/>
      <c r="F316" s="4"/>
    </row>
    <row r="317" spans="1:6" s="3" customFormat="1" x14ac:dyDescent="0.2">
      <c r="A317" s="34"/>
      <c r="C317" s="4"/>
      <c r="D317" s="4"/>
      <c r="E317" s="4"/>
      <c r="F317" s="4"/>
    </row>
    <row r="318" spans="1:6" s="3" customFormat="1" x14ac:dyDescent="0.2">
      <c r="A318" s="34"/>
      <c r="C318" s="4"/>
      <c r="D318" s="4"/>
      <c r="E318" s="4"/>
      <c r="F318" s="4"/>
    </row>
    <row r="319" spans="1:6" s="3" customFormat="1" x14ac:dyDescent="0.2">
      <c r="A319" s="34"/>
      <c r="C319" s="4"/>
      <c r="D319" s="4"/>
      <c r="E319" s="4"/>
      <c r="F319" s="4"/>
    </row>
    <row r="320" spans="1:6" s="3" customFormat="1" x14ac:dyDescent="0.2">
      <c r="A320" s="34"/>
      <c r="C320" s="4"/>
      <c r="D320" s="4"/>
      <c r="E320" s="4"/>
      <c r="F320" s="4"/>
    </row>
    <row r="321" spans="1:6" s="3" customFormat="1" x14ac:dyDescent="0.2">
      <c r="A321" s="34"/>
      <c r="C321" s="4"/>
      <c r="D321" s="4"/>
      <c r="E321" s="4"/>
      <c r="F321" s="4"/>
    </row>
    <row r="322" spans="1:6" s="3" customFormat="1" x14ac:dyDescent="0.2">
      <c r="A322" s="34"/>
      <c r="C322" s="4"/>
      <c r="D322" s="4"/>
      <c r="E322" s="4"/>
      <c r="F322" s="4"/>
    </row>
    <row r="323" spans="1:6" s="3" customFormat="1" x14ac:dyDescent="0.2">
      <c r="A323" s="34"/>
      <c r="C323" s="4"/>
      <c r="D323" s="4"/>
      <c r="E323" s="4"/>
      <c r="F323" s="4"/>
    </row>
    <row r="324" spans="1:6" s="3" customFormat="1" x14ac:dyDescent="0.2">
      <c r="A324" s="34"/>
      <c r="C324" s="4"/>
      <c r="D324" s="4"/>
      <c r="E324" s="4"/>
      <c r="F324" s="4"/>
    </row>
    <row r="325" spans="1:6" s="3" customFormat="1" x14ac:dyDescent="0.2">
      <c r="A325" s="34"/>
      <c r="C325" s="4"/>
      <c r="D325" s="4"/>
      <c r="E325" s="4"/>
      <c r="F325" s="4"/>
    </row>
    <row r="326" spans="1:6" s="3" customFormat="1" x14ac:dyDescent="0.2">
      <c r="A326" s="34"/>
      <c r="C326" s="4"/>
      <c r="D326" s="4"/>
      <c r="E326" s="4"/>
      <c r="F326" s="4"/>
    </row>
    <row r="327" spans="1:6" s="3" customFormat="1" x14ac:dyDescent="0.2">
      <c r="A327" s="34"/>
      <c r="C327" s="4"/>
      <c r="D327" s="4"/>
      <c r="E327" s="4"/>
      <c r="F327" s="4"/>
    </row>
    <row r="328" spans="1:6" s="3" customFormat="1" x14ac:dyDescent="0.2">
      <c r="A328" s="34"/>
      <c r="C328" s="4"/>
      <c r="D328" s="4"/>
      <c r="E328" s="4"/>
      <c r="F328" s="4"/>
    </row>
    <row r="329" spans="1:6" s="3" customFormat="1" x14ac:dyDescent="0.2">
      <c r="A329" s="34"/>
      <c r="C329" s="4"/>
      <c r="D329" s="4"/>
      <c r="E329" s="4"/>
      <c r="F329" s="4"/>
    </row>
    <row r="330" spans="1:6" s="3" customFormat="1" x14ac:dyDescent="0.2">
      <c r="A330" s="34"/>
      <c r="C330" s="4"/>
      <c r="D330" s="4"/>
      <c r="E330" s="4"/>
      <c r="F330" s="4"/>
    </row>
    <row r="331" spans="1:6" s="3" customFormat="1" x14ac:dyDescent="0.2">
      <c r="A331" s="34"/>
      <c r="C331" s="4"/>
      <c r="D331" s="4"/>
      <c r="E331" s="4"/>
      <c r="F331" s="4"/>
    </row>
    <row r="332" spans="1:6" s="3" customFormat="1" x14ac:dyDescent="0.2">
      <c r="A332" s="34"/>
      <c r="C332" s="4"/>
      <c r="D332" s="4"/>
      <c r="E332" s="4"/>
      <c r="F332" s="4"/>
    </row>
    <row r="333" spans="1:6" s="3" customFormat="1" x14ac:dyDescent="0.2">
      <c r="A333" s="34"/>
      <c r="C333" s="4"/>
      <c r="D333" s="4"/>
      <c r="E333" s="4"/>
      <c r="F333" s="4"/>
    </row>
    <row r="334" spans="1:6" s="3" customFormat="1" x14ac:dyDescent="0.2">
      <c r="A334" s="34"/>
      <c r="C334" s="4"/>
      <c r="D334" s="4"/>
      <c r="E334" s="4"/>
      <c r="F334" s="4"/>
    </row>
    <row r="335" spans="1:6" s="3" customFormat="1" x14ac:dyDescent="0.2">
      <c r="A335" s="34"/>
      <c r="C335" s="4"/>
      <c r="D335" s="4"/>
      <c r="E335" s="4"/>
      <c r="F335" s="4"/>
    </row>
    <row r="336" spans="1:6" s="3" customFormat="1" x14ac:dyDescent="0.2">
      <c r="A336" s="34"/>
      <c r="C336" s="4"/>
      <c r="D336" s="4"/>
      <c r="E336" s="4"/>
      <c r="F336" s="4"/>
    </row>
    <row r="337" spans="1:6" s="3" customFormat="1" x14ac:dyDescent="0.2">
      <c r="A337" s="34"/>
      <c r="C337" s="4"/>
      <c r="D337" s="4"/>
      <c r="E337" s="4"/>
      <c r="F337" s="4"/>
    </row>
    <row r="338" spans="1:6" s="3" customFormat="1" x14ac:dyDescent="0.2">
      <c r="A338" s="34"/>
      <c r="C338" s="4"/>
      <c r="D338" s="4"/>
      <c r="E338" s="4"/>
      <c r="F338" s="4"/>
    </row>
    <row r="339" spans="1:6" s="3" customFormat="1" x14ac:dyDescent="0.2">
      <c r="A339" s="34"/>
      <c r="C339" s="4"/>
      <c r="D339" s="4"/>
      <c r="E339" s="4"/>
      <c r="F339" s="4"/>
    </row>
    <row r="340" spans="1:6" s="3" customFormat="1" x14ac:dyDescent="0.2">
      <c r="A340" s="34"/>
      <c r="C340" s="4"/>
      <c r="D340" s="4"/>
      <c r="E340" s="4"/>
      <c r="F340" s="4"/>
    </row>
    <row r="341" spans="1:6" s="3" customFormat="1" x14ac:dyDescent="0.2">
      <c r="A341" s="34"/>
      <c r="C341" s="4"/>
      <c r="D341" s="4"/>
      <c r="E341" s="4"/>
      <c r="F341" s="4"/>
    </row>
    <row r="342" spans="1:6" s="3" customFormat="1" x14ac:dyDescent="0.2">
      <c r="A342" s="34"/>
      <c r="C342" s="4"/>
      <c r="D342" s="4"/>
      <c r="E342" s="4"/>
      <c r="F342" s="4"/>
    </row>
    <row r="343" spans="1:6" s="3" customFormat="1" x14ac:dyDescent="0.2">
      <c r="A343" s="34"/>
      <c r="C343" s="4"/>
      <c r="D343" s="4"/>
      <c r="E343" s="4"/>
      <c r="F343" s="4"/>
    </row>
    <row r="344" spans="1:6" s="3" customFormat="1" x14ac:dyDescent="0.2">
      <c r="A344" s="34"/>
      <c r="C344" s="4"/>
      <c r="D344" s="4"/>
      <c r="E344" s="4"/>
      <c r="F344" s="4"/>
    </row>
    <row r="345" spans="1:6" s="3" customFormat="1" x14ac:dyDescent="0.2">
      <c r="A345" s="34"/>
      <c r="C345" s="4"/>
      <c r="D345" s="4"/>
      <c r="E345" s="4"/>
      <c r="F345" s="4"/>
    </row>
    <row r="346" spans="1:6" s="3" customFormat="1" x14ac:dyDescent="0.2">
      <c r="A346" s="34"/>
      <c r="C346" s="4"/>
      <c r="D346" s="4"/>
      <c r="E346" s="4"/>
      <c r="F346" s="4"/>
    </row>
    <row r="347" spans="1:6" s="3" customFormat="1" x14ac:dyDescent="0.2">
      <c r="A347" s="34"/>
      <c r="C347" s="4"/>
      <c r="D347" s="4"/>
      <c r="E347" s="4"/>
      <c r="F347" s="4"/>
    </row>
    <row r="348" spans="1:6" s="3" customFormat="1" x14ac:dyDescent="0.2">
      <c r="A348" s="34"/>
      <c r="C348" s="4"/>
      <c r="D348" s="4"/>
      <c r="E348" s="4"/>
      <c r="F348" s="4"/>
    </row>
    <row r="349" spans="1:6" s="3" customFormat="1" x14ac:dyDescent="0.2">
      <c r="A349" s="34"/>
      <c r="C349" s="4"/>
      <c r="D349" s="4"/>
      <c r="E349" s="4"/>
      <c r="F349" s="4"/>
    </row>
    <row r="350" spans="1:6" s="3" customFormat="1" x14ac:dyDescent="0.2">
      <c r="A350" s="34"/>
      <c r="C350" s="4"/>
      <c r="D350" s="4"/>
      <c r="E350" s="4"/>
      <c r="F350" s="4"/>
    </row>
    <row r="351" spans="1:6" s="3" customFormat="1" x14ac:dyDescent="0.2">
      <c r="A351" s="34"/>
      <c r="C351" s="4"/>
      <c r="D351" s="4"/>
      <c r="E351" s="4"/>
      <c r="F351" s="4"/>
    </row>
    <row r="352" spans="1:6" s="3" customFormat="1" x14ac:dyDescent="0.2">
      <c r="A352" s="34"/>
      <c r="C352" s="4"/>
      <c r="D352" s="4"/>
      <c r="E352" s="4"/>
      <c r="F352" s="4"/>
    </row>
    <row r="353" spans="1:6" s="3" customFormat="1" x14ac:dyDescent="0.2">
      <c r="A353" s="34"/>
      <c r="C353" s="4"/>
      <c r="D353" s="4"/>
      <c r="E353" s="4"/>
      <c r="F353" s="4"/>
    </row>
    <row r="354" spans="1:6" s="3" customFormat="1" x14ac:dyDescent="0.2">
      <c r="A354" s="34"/>
      <c r="C354" s="4"/>
      <c r="D354" s="4"/>
      <c r="E354" s="4"/>
      <c r="F354" s="4"/>
    </row>
    <row r="355" spans="1:6" s="3" customFormat="1" x14ac:dyDescent="0.2">
      <c r="A355" s="34"/>
      <c r="C355" s="4"/>
      <c r="D355" s="4"/>
      <c r="E355" s="4"/>
      <c r="F355" s="4"/>
    </row>
    <row r="356" spans="1:6" s="3" customFormat="1" x14ac:dyDescent="0.2">
      <c r="A356" s="34"/>
      <c r="C356" s="4"/>
      <c r="D356" s="4"/>
      <c r="E356" s="4"/>
      <c r="F356" s="4"/>
    </row>
    <row r="357" spans="1:6" s="3" customFormat="1" x14ac:dyDescent="0.2">
      <c r="A357" s="34"/>
      <c r="C357" s="4"/>
      <c r="D357" s="4"/>
      <c r="E357" s="4"/>
      <c r="F357" s="4"/>
    </row>
    <row r="358" spans="1:6" s="3" customFormat="1" x14ac:dyDescent="0.2">
      <c r="A358" s="34"/>
      <c r="C358" s="4"/>
      <c r="D358" s="4"/>
      <c r="E358" s="4"/>
      <c r="F358" s="4"/>
    </row>
    <row r="359" spans="1:6" s="3" customFormat="1" x14ac:dyDescent="0.2">
      <c r="A359" s="34"/>
      <c r="C359" s="4"/>
      <c r="D359" s="4"/>
      <c r="E359" s="4"/>
      <c r="F359" s="4"/>
    </row>
    <row r="360" spans="1:6" s="3" customFormat="1" x14ac:dyDescent="0.2">
      <c r="A360" s="34"/>
      <c r="C360" s="4"/>
      <c r="D360" s="4"/>
      <c r="E360" s="4"/>
      <c r="F360" s="4"/>
    </row>
    <row r="361" spans="1:6" s="3" customFormat="1" x14ac:dyDescent="0.2">
      <c r="A361" s="34"/>
      <c r="C361" s="4"/>
      <c r="D361" s="4"/>
      <c r="E361" s="4"/>
      <c r="F361" s="4"/>
    </row>
    <row r="362" spans="1:6" s="3" customFormat="1" x14ac:dyDescent="0.2">
      <c r="A362" s="34"/>
      <c r="C362" s="4"/>
      <c r="D362" s="4"/>
      <c r="E362" s="4"/>
      <c r="F362" s="4"/>
    </row>
    <row r="363" spans="1:6" s="3" customFormat="1" x14ac:dyDescent="0.2">
      <c r="A363" s="34"/>
      <c r="C363" s="4"/>
      <c r="D363" s="4"/>
      <c r="E363" s="4"/>
      <c r="F363" s="4"/>
    </row>
    <row r="364" spans="1:6" s="3" customFormat="1" x14ac:dyDescent="0.2">
      <c r="A364" s="34"/>
      <c r="C364" s="4"/>
      <c r="D364" s="4"/>
      <c r="E364" s="4"/>
      <c r="F364" s="4"/>
    </row>
    <row r="365" spans="1:6" s="3" customFormat="1" x14ac:dyDescent="0.2">
      <c r="A365" s="34"/>
      <c r="C365" s="4"/>
      <c r="D365" s="4"/>
      <c r="E365" s="4"/>
      <c r="F365" s="4"/>
    </row>
    <row r="366" spans="1:6" s="3" customFormat="1" x14ac:dyDescent="0.2">
      <c r="A366" s="34"/>
      <c r="C366" s="4"/>
      <c r="D366" s="4"/>
      <c r="E366" s="4"/>
      <c r="F366" s="4"/>
    </row>
    <row r="367" spans="1:6" s="3" customFormat="1" x14ac:dyDescent="0.2">
      <c r="A367" s="34"/>
      <c r="C367" s="4"/>
      <c r="D367" s="4"/>
      <c r="E367" s="4"/>
      <c r="F367" s="4"/>
    </row>
    <row r="368" spans="1:6" s="3" customFormat="1" x14ac:dyDescent="0.2">
      <c r="A368" s="34"/>
      <c r="C368" s="4"/>
      <c r="D368" s="4"/>
      <c r="E368" s="4"/>
      <c r="F368" s="4"/>
    </row>
    <row r="369" spans="1:6" s="3" customFormat="1" x14ac:dyDescent="0.2">
      <c r="A369" s="34"/>
      <c r="C369" s="4"/>
      <c r="D369" s="4"/>
      <c r="E369" s="4"/>
      <c r="F369" s="4"/>
    </row>
    <row r="370" spans="1:6" s="3" customFormat="1" x14ac:dyDescent="0.2">
      <c r="A370" s="34"/>
      <c r="C370" s="4"/>
      <c r="D370" s="4"/>
      <c r="E370" s="4"/>
      <c r="F370" s="4"/>
    </row>
    <row r="371" spans="1:6" s="3" customFormat="1" x14ac:dyDescent="0.2">
      <c r="A371" s="34"/>
      <c r="C371" s="4"/>
      <c r="D371" s="4"/>
      <c r="E371" s="4"/>
      <c r="F371" s="4"/>
    </row>
    <row r="372" spans="1:6" s="3" customFormat="1" x14ac:dyDescent="0.2">
      <c r="A372" s="34"/>
      <c r="C372" s="4"/>
      <c r="D372" s="4"/>
      <c r="E372" s="4"/>
      <c r="F372" s="4"/>
    </row>
    <row r="373" spans="1:6" s="3" customFormat="1" x14ac:dyDescent="0.2">
      <c r="A373" s="34"/>
      <c r="C373" s="4"/>
      <c r="D373" s="4"/>
      <c r="E373" s="4"/>
      <c r="F373" s="4"/>
    </row>
    <row r="374" spans="1:6" s="3" customFormat="1" x14ac:dyDescent="0.2">
      <c r="A374" s="34"/>
      <c r="C374" s="4"/>
      <c r="D374" s="4"/>
      <c r="E374" s="4"/>
      <c r="F374" s="4"/>
    </row>
    <row r="375" spans="1:6" s="3" customFormat="1" x14ac:dyDescent="0.2">
      <c r="A375" s="34"/>
      <c r="C375" s="4"/>
      <c r="D375" s="4"/>
      <c r="E375" s="4"/>
      <c r="F375" s="4"/>
    </row>
    <row r="376" spans="1:6" s="3" customFormat="1" x14ac:dyDescent="0.2">
      <c r="A376" s="34"/>
      <c r="C376" s="4"/>
      <c r="D376" s="4"/>
      <c r="E376" s="4"/>
      <c r="F376" s="4"/>
    </row>
    <row r="377" spans="1:6" s="3" customFormat="1" x14ac:dyDescent="0.2">
      <c r="A377" s="34"/>
      <c r="C377" s="4"/>
      <c r="D377" s="4"/>
      <c r="E377" s="4"/>
      <c r="F377" s="4"/>
    </row>
    <row r="378" spans="1:6" s="3" customFormat="1" x14ac:dyDescent="0.2">
      <c r="A378" s="34"/>
      <c r="C378" s="4"/>
      <c r="D378" s="4"/>
      <c r="E378" s="4"/>
      <c r="F378" s="4"/>
    </row>
    <row r="379" spans="1:6" s="3" customFormat="1" x14ac:dyDescent="0.2">
      <c r="A379" s="34"/>
      <c r="C379" s="4"/>
      <c r="D379" s="4"/>
      <c r="E379" s="4"/>
      <c r="F379" s="4"/>
    </row>
    <row r="380" spans="1:6" s="3" customFormat="1" x14ac:dyDescent="0.2">
      <c r="A380" s="34"/>
      <c r="C380" s="4"/>
      <c r="D380" s="4"/>
      <c r="E380" s="4"/>
      <c r="F380" s="4"/>
    </row>
    <row r="381" spans="1:6" s="3" customFormat="1" x14ac:dyDescent="0.2">
      <c r="A381" s="34"/>
      <c r="C381" s="4"/>
      <c r="D381" s="4"/>
      <c r="E381" s="4"/>
      <c r="F381" s="4"/>
    </row>
    <row r="382" spans="1:6" s="3" customFormat="1" x14ac:dyDescent="0.2">
      <c r="A382" s="34"/>
      <c r="C382" s="4"/>
      <c r="D382" s="4"/>
      <c r="E382" s="4"/>
      <c r="F382" s="4"/>
    </row>
    <row r="383" spans="1:6" s="3" customFormat="1" x14ac:dyDescent="0.2">
      <c r="A383" s="34"/>
      <c r="C383" s="4"/>
      <c r="D383" s="4"/>
      <c r="E383" s="4"/>
      <c r="F383" s="4"/>
    </row>
    <row r="384" spans="1:6" s="3" customFormat="1" x14ac:dyDescent="0.2">
      <c r="A384" s="34"/>
      <c r="C384" s="4"/>
      <c r="D384" s="4"/>
      <c r="E384" s="4"/>
      <c r="F384" s="4"/>
    </row>
    <row r="385" spans="1:6" s="3" customFormat="1" x14ac:dyDescent="0.2">
      <c r="A385" s="34"/>
      <c r="C385" s="4"/>
      <c r="D385" s="4"/>
      <c r="E385" s="4"/>
      <c r="F385" s="4"/>
    </row>
    <row r="386" spans="1:6" s="3" customFormat="1" x14ac:dyDescent="0.2">
      <c r="A386" s="34"/>
      <c r="C386" s="4"/>
      <c r="D386" s="4"/>
      <c r="E386" s="4"/>
      <c r="F386" s="4"/>
    </row>
    <row r="387" spans="1:6" s="3" customFormat="1" x14ac:dyDescent="0.2">
      <c r="A387" s="34"/>
      <c r="C387" s="4"/>
      <c r="D387" s="4"/>
      <c r="E387" s="4"/>
      <c r="F387" s="4"/>
    </row>
    <row r="388" spans="1:6" s="3" customFormat="1" x14ac:dyDescent="0.2">
      <c r="A388" s="34"/>
      <c r="C388" s="4"/>
      <c r="D388" s="4"/>
      <c r="E388" s="4"/>
      <c r="F388" s="4"/>
    </row>
    <row r="389" spans="1:6" s="3" customFormat="1" x14ac:dyDescent="0.2">
      <c r="A389" s="34"/>
      <c r="C389" s="4"/>
      <c r="D389" s="4"/>
      <c r="E389" s="4"/>
      <c r="F389" s="4"/>
    </row>
    <row r="390" spans="1:6" s="3" customFormat="1" x14ac:dyDescent="0.2">
      <c r="A390" s="34"/>
      <c r="C390" s="4"/>
      <c r="D390" s="4"/>
      <c r="E390" s="4"/>
      <c r="F390" s="4"/>
    </row>
    <row r="391" spans="1:6" s="3" customFormat="1" x14ac:dyDescent="0.2">
      <c r="A391" s="34"/>
      <c r="C391" s="4"/>
      <c r="D391" s="4"/>
      <c r="E391" s="4"/>
      <c r="F391" s="4"/>
    </row>
    <row r="392" spans="1:6" s="3" customFormat="1" x14ac:dyDescent="0.2">
      <c r="A392" s="34"/>
      <c r="C392" s="4"/>
      <c r="D392" s="4"/>
      <c r="E392" s="4"/>
      <c r="F392" s="4"/>
    </row>
    <row r="393" spans="1:6" s="3" customFormat="1" x14ac:dyDescent="0.2">
      <c r="A393" s="34"/>
      <c r="C393" s="4"/>
      <c r="D393" s="4"/>
      <c r="E393" s="4"/>
      <c r="F393" s="4"/>
    </row>
    <row r="394" spans="1:6" s="3" customFormat="1" x14ac:dyDescent="0.2">
      <c r="A394" s="34"/>
      <c r="C394" s="4"/>
      <c r="D394" s="4"/>
      <c r="E394" s="4"/>
      <c r="F394" s="4"/>
    </row>
    <row r="395" spans="1:6" s="3" customFormat="1" x14ac:dyDescent="0.2">
      <c r="A395" s="34"/>
      <c r="C395" s="4"/>
      <c r="D395" s="4"/>
      <c r="E395" s="4"/>
      <c r="F395" s="4"/>
    </row>
    <row r="396" spans="1:6" s="3" customFormat="1" x14ac:dyDescent="0.2">
      <c r="A396" s="34"/>
      <c r="C396" s="4"/>
      <c r="D396" s="4"/>
      <c r="E396" s="4"/>
      <c r="F396" s="4"/>
    </row>
    <row r="397" spans="1:6" s="3" customFormat="1" x14ac:dyDescent="0.2">
      <c r="A397" s="34"/>
      <c r="C397" s="4"/>
      <c r="D397" s="4"/>
      <c r="E397" s="4"/>
      <c r="F397" s="4"/>
    </row>
    <row r="398" spans="1:6" s="3" customFormat="1" x14ac:dyDescent="0.2">
      <c r="A398" s="34"/>
      <c r="C398" s="4"/>
      <c r="D398" s="4"/>
      <c r="E398" s="4"/>
      <c r="F398" s="4"/>
    </row>
    <row r="399" spans="1:6" s="3" customFormat="1" x14ac:dyDescent="0.2">
      <c r="A399" s="34"/>
      <c r="C399" s="4"/>
      <c r="D399" s="4"/>
      <c r="E399" s="4"/>
      <c r="F399" s="4"/>
    </row>
    <row r="400" spans="1:6" s="3" customFormat="1" x14ac:dyDescent="0.2">
      <c r="A400" s="34"/>
      <c r="C400" s="4"/>
      <c r="D400" s="4"/>
      <c r="E400" s="4"/>
      <c r="F400" s="4"/>
    </row>
    <row r="401" spans="1:6" s="3" customFormat="1" x14ac:dyDescent="0.2">
      <c r="A401" s="34"/>
      <c r="C401" s="4"/>
      <c r="D401" s="4"/>
      <c r="E401" s="4"/>
      <c r="F401" s="4"/>
    </row>
    <row r="402" spans="1:6" s="3" customFormat="1" x14ac:dyDescent="0.2">
      <c r="A402" s="34"/>
      <c r="C402" s="4"/>
      <c r="D402" s="4"/>
      <c r="E402" s="4"/>
      <c r="F402" s="4"/>
    </row>
    <row r="403" spans="1:6" s="3" customFormat="1" x14ac:dyDescent="0.2">
      <c r="A403" s="34"/>
      <c r="C403" s="4"/>
      <c r="D403" s="4"/>
      <c r="E403" s="4"/>
      <c r="F403" s="4"/>
    </row>
    <row r="404" spans="1:6" s="3" customFormat="1" x14ac:dyDescent="0.2">
      <c r="A404" s="34"/>
      <c r="C404" s="4"/>
      <c r="D404" s="4"/>
      <c r="E404" s="4"/>
      <c r="F404" s="4"/>
    </row>
    <row r="405" spans="1:6" s="3" customFormat="1" x14ac:dyDescent="0.2">
      <c r="A405" s="34"/>
      <c r="C405" s="4"/>
      <c r="D405" s="4"/>
      <c r="E405" s="4"/>
      <c r="F405" s="4"/>
    </row>
    <row r="406" spans="1:6" s="3" customFormat="1" x14ac:dyDescent="0.2">
      <c r="A406" s="34"/>
      <c r="C406" s="4"/>
      <c r="D406" s="4"/>
      <c r="E406" s="4"/>
      <c r="F406" s="4"/>
    </row>
    <row r="407" spans="1:6" s="3" customFormat="1" x14ac:dyDescent="0.2">
      <c r="A407" s="34"/>
      <c r="C407" s="4"/>
      <c r="D407" s="4"/>
      <c r="E407" s="4"/>
      <c r="F407" s="4"/>
    </row>
    <row r="408" spans="1:6" s="3" customFormat="1" x14ac:dyDescent="0.2">
      <c r="A408" s="34"/>
      <c r="C408" s="4"/>
      <c r="D408" s="4"/>
      <c r="E408" s="4"/>
      <c r="F408" s="4"/>
    </row>
    <row r="409" spans="1:6" s="3" customFormat="1" x14ac:dyDescent="0.2">
      <c r="A409" s="34"/>
      <c r="C409" s="4"/>
      <c r="D409" s="4"/>
      <c r="E409" s="4"/>
      <c r="F409" s="4"/>
    </row>
    <row r="410" spans="1:6" s="3" customFormat="1" x14ac:dyDescent="0.2">
      <c r="A410" s="34"/>
      <c r="C410" s="4"/>
      <c r="D410" s="4"/>
      <c r="E410" s="4"/>
      <c r="F410" s="4"/>
    </row>
  </sheetData>
  <mergeCells count="7">
    <mergeCell ref="A171:B171"/>
    <mergeCell ref="A1:H1"/>
    <mergeCell ref="A5:H5"/>
    <mergeCell ref="A7:B7"/>
    <mergeCell ref="A2:H2"/>
    <mergeCell ref="A4:H4"/>
    <mergeCell ref="A6:B6"/>
  </mergeCells>
  <phoneticPr fontId="0" type="noConversion"/>
  <printOptions horizontalCentered="1"/>
  <pageMargins left="0.74803149606299213" right="0.74803149606299213" top="0.74803149606299213" bottom="0.98425196850393704" header="0.31496062992125984" footer="0.19685039370078741"/>
  <pageSetup paperSize="9" scale="60" firstPageNumber="2" orientation="portrait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8"/>
  <sheetViews>
    <sheetView zoomScaleNormal="100" workbookViewId="0">
      <pane ySplit="2" topLeftCell="A57" activePane="bottomLeft" state="frozen"/>
      <selection pane="bottomLeft" activeCell="E89" sqref="E89"/>
    </sheetView>
  </sheetViews>
  <sheetFormatPr defaultColWidth="11.42578125" defaultRowHeight="12.75" x14ac:dyDescent="0.2"/>
  <cols>
    <col min="1" max="1" width="5.5703125" style="43" customWidth="1"/>
    <col min="2" max="2" width="53" customWidth="1"/>
    <col min="3" max="4" width="15.28515625" style="70" customWidth="1"/>
    <col min="5" max="5" width="15.85546875" style="70" customWidth="1"/>
    <col min="6" max="6" width="15.28515625" style="70" customWidth="1"/>
    <col min="7" max="8" width="12.7109375" customWidth="1"/>
    <col min="9" max="9" width="11.7109375" bestFit="1" customWidth="1"/>
  </cols>
  <sheetData>
    <row r="1" spans="1:10" s="3" customFormat="1" ht="15" customHeight="1" x14ac:dyDescent="0.2">
      <c r="A1" s="226"/>
      <c r="B1" s="226"/>
      <c r="C1" s="226"/>
      <c r="D1" s="226"/>
      <c r="E1" s="226"/>
      <c r="F1" s="226"/>
      <c r="G1" s="226"/>
      <c r="H1" s="226"/>
    </row>
    <row r="2" spans="1:10" s="3" customFormat="1" ht="38.25" customHeight="1" x14ac:dyDescent="0.2">
      <c r="A2" s="228" t="s">
        <v>193</v>
      </c>
      <c r="B2" s="228"/>
      <c r="C2" s="140" t="s">
        <v>197</v>
      </c>
      <c r="D2" s="140" t="s">
        <v>213</v>
      </c>
      <c r="E2" s="141" t="s">
        <v>206</v>
      </c>
      <c r="F2" s="140" t="s">
        <v>207</v>
      </c>
      <c r="G2" s="142" t="s">
        <v>194</v>
      </c>
      <c r="H2" s="142" t="s">
        <v>194</v>
      </c>
    </row>
    <row r="3" spans="1:10" s="3" customFormat="1" ht="15" customHeight="1" x14ac:dyDescent="0.2">
      <c r="A3" s="227">
        <v>1</v>
      </c>
      <c r="B3" s="227"/>
      <c r="C3" s="143">
        <v>2</v>
      </c>
      <c r="D3" s="143">
        <v>3</v>
      </c>
      <c r="E3" s="143">
        <v>4</v>
      </c>
      <c r="F3" s="143">
        <v>5</v>
      </c>
      <c r="G3" s="143" t="s">
        <v>214</v>
      </c>
      <c r="H3" s="143" t="s">
        <v>215</v>
      </c>
    </row>
    <row r="4" spans="1:10" s="3" customFormat="1" ht="15" customHeight="1" x14ac:dyDescent="0.2">
      <c r="A4" s="160"/>
      <c r="B4" s="115" t="s">
        <v>131</v>
      </c>
      <c r="C4" s="167">
        <f>C5+C73</f>
        <v>126135151.84999999</v>
      </c>
      <c r="D4" s="168">
        <f>D5+D73</f>
        <v>439280977</v>
      </c>
      <c r="E4" s="168">
        <f>E5+E73</f>
        <v>439280977</v>
      </c>
      <c r="F4" s="167">
        <f>F5+F73</f>
        <v>211753887.97999999</v>
      </c>
      <c r="G4" s="80">
        <f>F4/C4*100</f>
        <v>167.87856903824704</v>
      </c>
      <c r="H4" s="80">
        <f t="shared" ref="H4:H15" si="0">F4/E4*100</f>
        <v>48.204656943293948</v>
      </c>
    </row>
    <row r="5" spans="1:10" s="128" customFormat="1" ht="15" customHeight="1" x14ac:dyDescent="0.2">
      <c r="A5" s="129">
        <v>3</v>
      </c>
      <c r="B5" s="161" t="s">
        <v>34</v>
      </c>
      <c r="C5" s="81">
        <f>C6+C15+C46+C51+C57+C61+C64</f>
        <v>125635031.34999999</v>
      </c>
      <c r="D5" s="122">
        <f>D6+D15+D46+D51+D57+D61+D64</f>
        <v>437320820</v>
      </c>
      <c r="E5" s="122">
        <f>E6+E15+E46+E51+E57+E61+E64</f>
        <v>437320820</v>
      </c>
      <c r="F5" s="81">
        <f>F6+F15+F46+F51+F57+F61+F64</f>
        <v>211645041.91999999</v>
      </c>
      <c r="G5" s="80">
        <f>F5/C5*100</f>
        <v>168.46021340209583</v>
      </c>
      <c r="H5" s="80">
        <f t="shared" si="0"/>
        <v>48.39583030142493</v>
      </c>
    </row>
    <row r="6" spans="1:10" s="128" customFormat="1" ht="15" customHeight="1" x14ac:dyDescent="0.2">
      <c r="A6" s="129">
        <v>31</v>
      </c>
      <c r="B6" s="129" t="s">
        <v>35</v>
      </c>
      <c r="C6" s="81">
        <f t="shared" ref="C6" si="1">C7+C11+C13</f>
        <v>4952783.6500000004</v>
      </c>
      <c r="D6" s="122">
        <v>12406215</v>
      </c>
      <c r="E6" s="122">
        <v>12406215</v>
      </c>
      <c r="F6" s="81">
        <f t="shared" ref="F6" si="2">F7+F11+F13</f>
        <v>6115300.4799999995</v>
      </c>
      <c r="G6" s="80">
        <f t="shared" ref="G6:G69" si="3">F6/C6*100</f>
        <v>123.47198892889253</v>
      </c>
      <c r="H6" s="80">
        <f t="shared" si="0"/>
        <v>49.292233610331593</v>
      </c>
    </row>
    <row r="7" spans="1:10" s="128" customFormat="1" ht="15" customHeight="1" x14ac:dyDescent="0.2">
      <c r="A7" s="138">
        <v>311</v>
      </c>
      <c r="B7" s="138" t="s">
        <v>81</v>
      </c>
      <c r="C7" s="118">
        <f t="shared" ref="C7" si="4">SUM(C8:C10)</f>
        <v>3912907.39</v>
      </c>
      <c r="D7" s="119"/>
      <c r="E7" s="119"/>
      <c r="F7" s="118">
        <f t="shared" ref="F7" si="5">SUM(F8:F10)</f>
        <v>4786540.51</v>
      </c>
      <c r="G7" s="132">
        <f t="shared" si="3"/>
        <v>122.3269562226976</v>
      </c>
      <c r="H7" s="132"/>
    </row>
    <row r="8" spans="1:10" s="133" customFormat="1" ht="15" customHeight="1" x14ac:dyDescent="0.2">
      <c r="A8" s="134">
        <v>3111</v>
      </c>
      <c r="B8" s="134" t="s">
        <v>36</v>
      </c>
      <c r="C8" s="125">
        <v>3844899.81</v>
      </c>
      <c r="D8" s="117"/>
      <c r="E8" s="117"/>
      <c r="F8" s="125">
        <v>4689659.54</v>
      </c>
      <c r="G8" s="132">
        <f>F8/C8*100</f>
        <v>121.97091658416971</v>
      </c>
      <c r="H8" s="132"/>
    </row>
    <row r="9" spans="1:10" s="133" customFormat="1" ht="15" customHeight="1" x14ac:dyDescent="0.2">
      <c r="A9" s="134">
        <v>3112</v>
      </c>
      <c r="B9" s="134" t="s">
        <v>122</v>
      </c>
      <c r="C9" s="125">
        <v>8681.44</v>
      </c>
      <c r="D9" s="117"/>
      <c r="E9" s="117"/>
      <c r="F9" s="125">
        <v>8946.85</v>
      </c>
      <c r="G9" s="132">
        <f t="shared" si="3"/>
        <v>103.05721170681362</v>
      </c>
      <c r="H9" s="132"/>
      <c r="J9" s="119"/>
    </row>
    <row r="10" spans="1:10" s="133" customFormat="1" ht="15" customHeight="1" x14ac:dyDescent="0.2">
      <c r="A10" s="134">
        <v>3113</v>
      </c>
      <c r="B10" s="134" t="s">
        <v>37</v>
      </c>
      <c r="C10" s="125">
        <v>59326.14</v>
      </c>
      <c r="D10" s="117"/>
      <c r="E10" s="117"/>
      <c r="F10" s="125">
        <v>87934.12</v>
      </c>
      <c r="G10" s="132">
        <f t="shared" si="3"/>
        <v>148.2215428140108</v>
      </c>
      <c r="H10" s="132"/>
    </row>
    <row r="11" spans="1:10" s="128" customFormat="1" ht="15" customHeight="1" x14ac:dyDescent="0.2">
      <c r="A11" s="138">
        <v>312</v>
      </c>
      <c r="B11" s="138" t="s">
        <v>38</v>
      </c>
      <c r="C11" s="125">
        <f>C12</f>
        <v>393006.17</v>
      </c>
      <c r="D11" s="117"/>
      <c r="E11" s="117"/>
      <c r="F11" s="125">
        <f t="shared" ref="F11" si="6">F12</f>
        <v>535915.5</v>
      </c>
      <c r="G11" s="132">
        <f t="shared" si="3"/>
        <v>136.36312630918746</v>
      </c>
      <c r="H11" s="132"/>
    </row>
    <row r="12" spans="1:10" s="133" customFormat="1" ht="15" customHeight="1" x14ac:dyDescent="0.2">
      <c r="A12" s="134">
        <v>3121</v>
      </c>
      <c r="B12" s="134" t="s">
        <v>38</v>
      </c>
      <c r="C12" s="125">
        <v>393006.17</v>
      </c>
      <c r="D12" s="117"/>
      <c r="E12" s="117"/>
      <c r="F12" s="125">
        <v>535915.5</v>
      </c>
      <c r="G12" s="132">
        <f t="shared" si="3"/>
        <v>136.36312630918746</v>
      </c>
      <c r="H12" s="132"/>
    </row>
    <row r="13" spans="1:10" s="128" customFormat="1" ht="15" customHeight="1" x14ac:dyDescent="0.2">
      <c r="A13" s="138">
        <v>313</v>
      </c>
      <c r="B13" s="138" t="s">
        <v>39</v>
      </c>
      <c r="C13" s="125">
        <f>C14</f>
        <v>646870.09</v>
      </c>
      <c r="D13" s="117"/>
      <c r="E13" s="117"/>
      <c r="F13" s="125">
        <f>F14</f>
        <v>792844.47</v>
      </c>
      <c r="G13" s="132">
        <f t="shared" si="3"/>
        <v>122.56625901500561</v>
      </c>
      <c r="H13" s="132"/>
    </row>
    <row r="14" spans="1:10" s="133" customFormat="1" ht="15" customHeight="1" x14ac:dyDescent="0.2">
      <c r="A14" s="134">
        <v>3132</v>
      </c>
      <c r="B14" s="134" t="s">
        <v>127</v>
      </c>
      <c r="C14" s="125">
        <v>646870.09</v>
      </c>
      <c r="D14" s="117"/>
      <c r="E14" s="117"/>
      <c r="F14" s="125">
        <v>792844.47</v>
      </c>
      <c r="G14" s="132">
        <f t="shared" si="3"/>
        <v>122.56625901500561</v>
      </c>
      <c r="H14" s="132"/>
    </row>
    <row r="15" spans="1:10" s="128" customFormat="1" ht="15" customHeight="1" x14ac:dyDescent="0.2">
      <c r="A15" s="129">
        <v>32</v>
      </c>
      <c r="B15" s="162" t="s">
        <v>2</v>
      </c>
      <c r="C15" s="81">
        <f>C16+C21+C26+C36+C38</f>
        <v>58761065.370000005</v>
      </c>
      <c r="D15" s="122">
        <v>150895131</v>
      </c>
      <c r="E15" s="122">
        <v>150395131</v>
      </c>
      <c r="F15" s="81">
        <f>F16+F21+F26+F36+F38</f>
        <v>68114345.109999999</v>
      </c>
      <c r="G15" s="80">
        <f t="shared" si="3"/>
        <v>115.91747814833737</v>
      </c>
      <c r="H15" s="80">
        <f t="shared" si="0"/>
        <v>45.290259503148413</v>
      </c>
    </row>
    <row r="16" spans="1:10" s="128" customFormat="1" ht="15" customHeight="1" x14ac:dyDescent="0.2">
      <c r="A16" s="138">
        <v>321</v>
      </c>
      <c r="B16" s="163" t="s">
        <v>5</v>
      </c>
      <c r="C16" s="125">
        <f t="shared" ref="C16" si="7">C17+C18+C19+C20</f>
        <v>247860.31000000006</v>
      </c>
      <c r="D16" s="117"/>
      <c r="E16" s="117"/>
      <c r="F16" s="125">
        <f t="shared" ref="F16" si="8">F17+F18+F19+F20</f>
        <v>289538.53000000003</v>
      </c>
      <c r="G16" s="132">
        <f t="shared" si="3"/>
        <v>116.81520530656964</v>
      </c>
      <c r="H16" s="132"/>
    </row>
    <row r="17" spans="1:8" s="133" customFormat="1" ht="15" customHeight="1" x14ac:dyDescent="0.2">
      <c r="A17" s="134">
        <v>3211</v>
      </c>
      <c r="B17" s="133" t="s">
        <v>40</v>
      </c>
      <c r="C17" s="125">
        <v>59015.3</v>
      </c>
      <c r="D17" s="117"/>
      <c r="E17" s="117"/>
      <c r="F17" s="125">
        <v>100074.3</v>
      </c>
      <c r="G17" s="132">
        <f t="shared" si="3"/>
        <v>169.57348348648571</v>
      </c>
      <c r="H17" s="132"/>
    </row>
    <row r="18" spans="1:8" s="133" customFormat="1" ht="15" customHeight="1" x14ac:dyDescent="0.2">
      <c r="A18" s="134">
        <v>3212</v>
      </c>
      <c r="B18" s="133" t="s">
        <v>41</v>
      </c>
      <c r="C18" s="125">
        <v>144267.79</v>
      </c>
      <c r="D18" s="117"/>
      <c r="E18" s="117"/>
      <c r="F18" s="125">
        <v>143807.82</v>
      </c>
      <c r="G18" s="132">
        <f t="shared" si="3"/>
        <v>99.681169303279688</v>
      </c>
      <c r="H18" s="132"/>
    </row>
    <row r="19" spans="1:8" s="133" customFormat="1" ht="15" customHeight="1" x14ac:dyDescent="0.2">
      <c r="A19" s="136" t="s">
        <v>3</v>
      </c>
      <c r="B19" s="133" t="s">
        <v>4</v>
      </c>
      <c r="C19" s="125">
        <v>44528.08</v>
      </c>
      <c r="D19" s="117"/>
      <c r="E19" s="117"/>
      <c r="F19" s="125">
        <v>34896.949999999997</v>
      </c>
      <c r="G19" s="132">
        <f t="shared" si="3"/>
        <v>78.370659592778296</v>
      </c>
      <c r="H19" s="132"/>
    </row>
    <row r="20" spans="1:8" s="133" customFormat="1" ht="15" customHeight="1" x14ac:dyDescent="0.2">
      <c r="A20" s="136">
        <v>3214</v>
      </c>
      <c r="B20" s="133" t="s">
        <v>82</v>
      </c>
      <c r="C20" s="125">
        <v>49.14</v>
      </c>
      <c r="D20" s="117"/>
      <c r="E20" s="117"/>
      <c r="F20" s="125">
        <v>10759.46</v>
      </c>
      <c r="G20" s="132">
        <f t="shared" si="3"/>
        <v>21895.522995522992</v>
      </c>
      <c r="H20" s="132"/>
    </row>
    <row r="21" spans="1:8" s="128" customFormat="1" ht="15" customHeight="1" x14ac:dyDescent="0.2">
      <c r="A21" s="138">
        <v>322</v>
      </c>
      <c r="B21" s="164" t="s">
        <v>42</v>
      </c>
      <c r="C21" s="125">
        <f>SUM(C22:C25)</f>
        <v>54228.109999999993</v>
      </c>
      <c r="D21" s="117"/>
      <c r="E21" s="117"/>
      <c r="F21" s="125">
        <f>SUM(F22:F25)</f>
        <v>64322.54</v>
      </c>
      <c r="G21" s="132">
        <f t="shared" si="3"/>
        <v>118.61475533630068</v>
      </c>
      <c r="H21" s="132"/>
    </row>
    <row r="22" spans="1:8" s="133" customFormat="1" ht="15" customHeight="1" x14ac:dyDescent="0.2">
      <c r="A22" s="136">
        <v>3221</v>
      </c>
      <c r="B22" s="134" t="s">
        <v>43</v>
      </c>
      <c r="C22" s="125">
        <v>40064.839999999997</v>
      </c>
      <c r="D22" s="117"/>
      <c r="E22" s="117"/>
      <c r="F22" s="125">
        <v>49091.15</v>
      </c>
      <c r="G22" s="132">
        <f t="shared" si="3"/>
        <v>122.52925507751935</v>
      </c>
      <c r="H22" s="132"/>
    </row>
    <row r="23" spans="1:8" s="133" customFormat="1" ht="15" customHeight="1" x14ac:dyDescent="0.2">
      <c r="A23" s="136">
        <v>3223</v>
      </c>
      <c r="B23" s="134" t="s">
        <v>44</v>
      </c>
      <c r="C23" s="125">
        <v>12539.18</v>
      </c>
      <c r="D23" s="117"/>
      <c r="E23" s="117"/>
      <c r="F23" s="125">
        <v>15231.39</v>
      </c>
      <c r="G23" s="132">
        <f t="shared" si="3"/>
        <v>121.47038323080137</v>
      </c>
      <c r="H23" s="132"/>
    </row>
    <row r="24" spans="1:8" s="133" customFormat="1" ht="15" customHeight="1" x14ac:dyDescent="0.2">
      <c r="A24" s="136">
        <v>3224</v>
      </c>
      <c r="B24" s="136" t="s">
        <v>6</v>
      </c>
      <c r="C24" s="125">
        <v>632.09</v>
      </c>
      <c r="D24" s="117"/>
      <c r="E24" s="117"/>
      <c r="F24" s="125"/>
      <c r="G24" s="132"/>
      <c r="H24" s="132"/>
    </row>
    <row r="25" spans="1:8" s="133" customFormat="1" ht="15" customHeight="1" x14ac:dyDescent="0.2">
      <c r="A25" s="136" t="s">
        <v>7</v>
      </c>
      <c r="B25" s="136" t="s">
        <v>8</v>
      </c>
      <c r="C25" s="125">
        <v>992</v>
      </c>
      <c r="D25" s="117"/>
      <c r="E25" s="117"/>
      <c r="F25" s="125"/>
      <c r="G25" s="132"/>
      <c r="H25" s="132"/>
    </row>
    <row r="26" spans="1:8" s="128" customFormat="1" ht="15" customHeight="1" x14ac:dyDescent="0.2">
      <c r="A26" s="138">
        <v>323</v>
      </c>
      <c r="B26" s="164" t="s">
        <v>9</v>
      </c>
      <c r="C26" s="125">
        <f t="shared" ref="C26" si="9">SUM(C27:C35)</f>
        <v>1855233.65</v>
      </c>
      <c r="D26" s="117"/>
      <c r="E26" s="117"/>
      <c r="F26" s="125">
        <f t="shared" ref="F26" si="10">SUM(F27:F35)</f>
        <v>3108363.01</v>
      </c>
      <c r="G26" s="132">
        <f t="shared" si="3"/>
        <v>167.54563555916528</v>
      </c>
      <c r="H26" s="132"/>
    </row>
    <row r="27" spans="1:8" s="133" customFormat="1" ht="15" customHeight="1" x14ac:dyDescent="0.2">
      <c r="A27" s="134">
        <v>3231</v>
      </c>
      <c r="B27" s="134" t="s">
        <v>45</v>
      </c>
      <c r="C27" s="125">
        <v>146584.45000000001</v>
      </c>
      <c r="D27" s="117"/>
      <c r="E27" s="117"/>
      <c r="F27" s="125">
        <v>177997.23</v>
      </c>
      <c r="G27" s="132">
        <f t="shared" si="3"/>
        <v>121.42981741924194</v>
      </c>
      <c r="H27" s="132"/>
    </row>
    <row r="28" spans="1:8" s="133" customFormat="1" ht="15" customHeight="1" x14ac:dyDescent="0.2">
      <c r="A28" s="134">
        <v>3232</v>
      </c>
      <c r="B28" s="136" t="s">
        <v>10</v>
      </c>
      <c r="C28" s="125">
        <v>163662.79</v>
      </c>
      <c r="D28" s="117"/>
      <c r="E28" s="117"/>
      <c r="F28" s="125">
        <v>226574.54</v>
      </c>
      <c r="G28" s="132">
        <f t="shared" si="3"/>
        <v>138.43986162034753</v>
      </c>
      <c r="H28" s="132"/>
    </row>
    <row r="29" spans="1:8" s="133" customFormat="1" ht="15" customHeight="1" x14ac:dyDescent="0.2">
      <c r="A29" s="134">
        <v>3233</v>
      </c>
      <c r="B29" s="133" t="s">
        <v>46</v>
      </c>
      <c r="C29" s="125">
        <v>87272.38</v>
      </c>
      <c r="D29" s="117"/>
      <c r="E29" s="117"/>
      <c r="F29" s="125">
        <v>1025895.8</v>
      </c>
      <c r="G29" s="132">
        <f t="shared" si="3"/>
        <v>1175.5102817179959</v>
      </c>
      <c r="H29" s="132"/>
    </row>
    <row r="30" spans="1:8" s="133" customFormat="1" ht="15" customHeight="1" x14ac:dyDescent="0.2">
      <c r="A30" s="134">
        <v>3234</v>
      </c>
      <c r="B30" s="133" t="s">
        <v>47</v>
      </c>
      <c r="C30" s="125">
        <v>7204.94</v>
      </c>
      <c r="D30" s="117"/>
      <c r="E30" s="117"/>
      <c r="F30" s="125">
        <v>7197.78</v>
      </c>
      <c r="G30" s="132">
        <f t="shared" si="3"/>
        <v>99.900623738712611</v>
      </c>
      <c r="H30" s="132"/>
    </row>
    <row r="31" spans="1:8" s="133" customFormat="1" ht="15" customHeight="1" x14ac:dyDescent="0.2">
      <c r="A31" s="134">
        <v>3235</v>
      </c>
      <c r="B31" s="133" t="s">
        <v>48</v>
      </c>
      <c r="C31" s="125">
        <v>648378.30000000005</v>
      </c>
      <c r="D31" s="117"/>
      <c r="E31" s="117"/>
      <c r="F31" s="125">
        <v>690964.95</v>
      </c>
      <c r="G31" s="132">
        <f t="shared" si="3"/>
        <v>106.56817941007586</v>
      </c>
      <c r="H31" s="132"/>
    </row>
    <row r="32" spans="1:8" s="133" customFormat="1" ht="15" customHeight="1" x14ac:dyDescent="0.2">
      <c r="A32" s="134">
        <v>3236</v>
      </c>
      <c r="B32" s="133" t="s">
        <v>49</v>
      </c>
      <c r="C32" s="125"/>
      <c r="D32" s="117"/>
      <c r="E32" s="117"/>
      <c r="F32" s="125">
        <v>287.31</v>
      </c>
      <c r="G32" s="132"/>
      <c r="H32" s="132"/>
    </row>
    <row r="33" spans="1:8" s="133" customFormat="1" ht="15" customHeight="1" x14ac:dyDescent="0.2">
      <c r="A33" s="134">
        <v>3237</v>
      </c>
      <c r="B33" s="136" t="s">
        <v>11</v>
      </c>
      <c r="C33" s="125">
        <v>435039.39</v>
      </c>
      <c r="D33" s="117"/>
      <c r="E33" s="117"/>
      <c r="F33" s="125">
        <v>674227.96</v>
      </c>
      <c r="G33" s="132">
        <f t="shared" si="3"/>
        <v>154.98089954567101</v>
      </c>
      <c r="H33" s="132"/>
    </row>
    <row r="34" spans="1:8" s="133" customFormat="1" ht="15" customHeight="1" x14ac:dyDescent="0.2">
      <c r="A34" s="134">
        <v>3238</v>
      </c>
      <c r="B34" s="136" t="s">
        <v>12</v>
      </c>
      <c r="C34" s="125">
        <v>316665.40000000002</v>
      </c>
      <c r="D34" s="117"/>
      <c r="E34" s="117"/>
      <c r="F34" s="125">
        <v>222886.42</v>
      </c>
      <c r="G34" s="132">
        <f t="shared" si="3"/>
        <v>70.385466805025104</v>
      </c>
      <c r="H34" s="132"/>
    </row>
    <row r="35" spans="1:8" s="133" customFormat="1" ht="15" customHeight="1" x14ac:dyDescent="0.2">
      <c r="A35" s="134">
        <v>3239</v>
      </c>
      <c r="B35" s="136" t="s">
        <v>50</v>
      </c>
      <c r="C35" s="125">
        <v>50426</v>
      </c>
      <c r="D35" s="117"/>
      <c r="E35" s="117"/>
      <c r="F35" s="125">
        <v>82331.02</v>
      </c>
      <c r="G35" s="132">
        <f t="shared" si="3"/>
        <v>163.27097132431683</v>
      </c>
      <c r="H35" s="132"/>
    </row>
    <row r="36" spans="1:8" s="133" customFormat="1" ht="15" customHeight="1" x14ac:dyDescent="0.2">
      <c r="A36" s="134">
        <v>324</v>
      </c>
      <c r="B36" s="136" t="s">
        <v>218</v>
      </c>
      <c r="C36" s="125"/>
      <c r="D36" s="117"/>
      <c r="E36" s="117"/>
      <c r="F36" s="125">
        <f t="shared" ref="F36" si="11">F37</f>
        <v>430</v>
      </c>
      <c r="G36" s="132"/>
      <c r="H36" s="132"/>
    </row>
    <row r="37" spans="1:8" s="133" customFormat="1" ht="15" customHeight="1" x14ac:dyDescent="0.2">
      <c r="A37" s="134">
        <v>3241</v>
      </c>
      <c r="B37" s="136" t="s">
        <v>218</v>
      </c>
      <c r="C37" s="125"/>
      <c r="D37" s="117"/>
      <c r="E37" s="117"/>
      <c r="F37" s="125">
        <v>430</v>
      </c>
      <c r="G37" s="132"/>
      <c r="H37" s="132"/>
    </row>
    <row r="38" spans="1:8" s="128" customFormat="1" ht="15" customHeight="1" x14ac:dyDescent="0.2">
      <c r="A38" s="138">
        <v>329</v>
      </c>
      <c r="B38" s="138" t="s">
        <v>51</v>
      </c>
      <c r="C38" s="125">
        <f t="shared" ref="C38" si="12">SUM(C39:C45)</f>
        <v>56603743.300000004</v>
      </c>
      <c r="D38" s="117"/>
      <c r="E38" s="117"/>
      <c r="F38" s="125">
        <f t="shared" ref="F38" si="13">SUM(F39:F45)</f>
        <v>64651691.030000001</v>
      </c>
      <c r="G38" s="132">
        <f t="shared" si="3"/>
        <v>114.21804859679658</v>
      </c>
      <c r="H38" s="132"/>
    </row>
    <row r="39" spans="1:8" s="133" customFormat="1" ht="15" customHeight="1" x14ac:dyDescent="0.2">
      <c r="A39" s="134">
        <v>3291</v>
      </c>
      <c r="B39" s="113" t="s">
        <v>73</v>
      </c>
      <c r="C39" s="125">
        <v>14398.84</v>
      </c>
      <c r="D39" s="117"/>
      <c r="E39" s="117"/>
      <c r="F39" s="125">
        <v>17560.13</v>
      </c>
      <c r="G39" s="132">
        <f t="shared" si="3"/>
        <v>121.95517138880632</v>
      </c>
      <c r="H39" s="132"/>
    </row>
    <row r="40" spans="1:8" s="133" customFormat="1" ht="15" customHeight="1" x14ac:dyDescent="0.2">
      <c r="A40" s="134">
        <v>3292</v>
      </c>
      <c r="B40" s="134" t="s">
        <v>52</v>
      </c>
      <c r="C40" s="125">
        <v>10062.15</v>
      </c>
      <c r="D40" s="117"/>
      <c r="E40" s="117"/>
      <c r="F40" s="125">
        <v>20212.55</v>
      </c>
      <c r="G40" s="132">
        <f t="shared" si="3"/>
        <v>200.87704913959737</v>
      </c>
      <c r="H40" s="132"/>
    </row>
    <row r="41" spans="1:8" s="133" customFormat="1" ht="15" customHeight="1" x14ac:dyDescent="0.2">
      <c r="A41" s="134">
        <v>3293</v>
      </c>
      <c r="B41" s="134" t="s">
        <v>53</v>
      </c>
      <c r="C41" s="125">
        <v>7185.13</v>
      </c>
      <c r="D41" s="117"/>
      <c r="E41" s="117"/>
      <c r="F41" s="125">
        <v>3758.06</v>
      </c>
      <c r="G41" s="132">
        <f t="shared" si="3"/>
        <v>52.303298618118255</v>
      </c>
      <c r="H41" s="132"/>
    </row>
    <row r="42" spans="1:8" s="133" customFormat="1" ht="15" customHeight="1" x14ac:dyDescent="0.2">
      <c r="A42" s="134">
        <v>3294</v>
      </c>
      <c r="B42" s="134" t="s">
        <v>117</v>
      </c>
      <c r="C42" s="125">
        <v>855</v>
      </c>
      <c r="D42" s="117"/>
      <c r="E42" s="117"/>
      <c r="F42" s="125">
        <v>855</v>
      </c>
      <c r="G42" s="132">
        <f t="shared" si="3"/>
        <v>100</v>
      </c>
      <c r="H42" s="132"/>
    </row>
    <row r="43" spans="1:8" s="133" customFormat="1" ht="15" customHeight="1" x14ac:dyDescent="0.2">
      <c r="A43" s="134">
        <v>3295</v>
      </c>
      <c r="B43" s="134" t="s">
        <v>83</v>
      </c>
      <c r="C43" s="125">
        <v>6414.54</v>
      </c>
      <c r="D43" s="117"/>
      <c r="E43" s="117"/>
      <c r="F43" s="125">
        <v>7537.85</v>
      </c>
      <c r="G43" s="132">
        <f t="shared" si="3"/>
        <v>117.51193382534055</v>
      </c>
      <c r="H43" s="132"/>
    </row>
    <row r="44" spans="1:8" s="133" customFormat="1" ht="15" customHeight="1" x14ac:dyDescent="0.2">
      <c r="A44" s="134">
        <v>3296</v>
      </c>
      <c r="B44" s="134" t="s">
        <v>123</v>
      </c>
      <c r="C44" s="125">
        <v>8594.51</v>
      </c>
      <c r="D44" s="117"/>
      <c r="E44" s="117"/>
      <c r="F44" s="125">
        <v>825.23</v>
      </c>
      <c r="G44" s="132">
        <f t="shared" si="3"/>
        <v>9.6018272129533866</v>
      </c>
      <c r="H44" s="132"/>
    </row>
    <row r="45" spans="1:8" s="133" customFormat="1" ht="15" customHeight="1" x14ac:dyDescent="0.2">
      <c r="A45" s="134">
        <v>3299</v>
      </c>
      <c r="B45" s="134" t="s">
        <v>51</v>
      </c>
      <c r="C45" s="125">
        <v>56556233.130000003</v>
      </c>
      <c r="D45" s="117"/>
      <c r="E45" s="117"/>
      <c r="F45" s="125">
        <v>64600942.210000001</v>
      </c>
      <c r="G45" s="132">
        <f t="shared" si="3"/>
        <v>114.22426607074141</v>
      </c>
      <c r="H45" s="132"/>
    </row>
    <row r="46" spans="1:8" s="133" customFormat="1" ht="15" customHeight="1" x14ac:dyDescent="0.2">
      <c r="A46" s="67">
        <v>34</v>
      </c>
      <c r="B46" s="67" t="s">
        <v>13</v>
      </c>
      <c r="C46" s="81">
        <f>C47</f>
        <v>20484.73</v>
      </c>
      <c r="D46" s="122">
        <v>58090</v>
      </c>
      <c r="E46" s="122">
        <v>58090</v>
      </c>
      <c r="F46" s="81">
        <f>F47</f>
        <v>14752.710000000001</v>
      </c>
      <c r="G46" s="80">
        <f t="shared" si="3"/>
        <v>72.01808371406409</v>
      </c>
      <c r="H46" s="80">
        <f t="shared" ref="H46:H64" si="14">F46/E46*100</f>
        <v>25.39629884661732</v>
      </c>
    </row>
    <row r="47" spans="1:8" s="128" customFormat="1" ht="15" customHeight="1" x14ac:dyDescent="0.2">
      <c r="A47" s="138">
        <v>343</v>
      </c>
      <c r="B47" s="138" t="s">
        <v>58</v>
      </c>
      <c r="C47" s="125">
        <f>SUM(C48:C50)</f>
        <v>20484.73</v>
      </c>
      <c r="D47" s="117"/>
      <c r="E47" s="117"/>
      <c r="F47" s="125">
        <f>SUM(F48:F50)</f>
        <v>14752.710000000001</v>
      </c>
      <c r="G47" s="132">
        <f t="shared" si="3"/>
        <v>72.01808371406409</v>
      </c>
      <c r="H47" s="132"/>
    </row>
    <row r="48" spans="1:8" s="133" customFormat="1" ht="15" customHeight="1" x14ac:dyDescent="0.2">
      <c r="A48" s="134">
        <v>3431</v>
      </c>
      <c r="B48" s="113" t="s">
        <v>59</v>
      </c>
      <c r="C48" s="125">
        <v>14622.37</v>
      </c>
      <c r="D48" s="117"/>
      <c r="E48" s="117"/>
      <c r="F48" s="125">
        <v>14562.84</v>
      </c>
      <c r="G48" s="132">
        <f t="shared" si="3"/>
        <v>99.592884053679384</v>
      </c>
      <c r="H48" s="132"/>
    </row>
    <row r="49" spans="1:11" s="133" customFormat="1" ht="15" customHeight="1" x14ac:dyDescent="0.2">
      <c r="A49" s="134">
        <v>3432</v>
      </c>
      <c r="B49" s="113" t="s">
        <v>93</v>
      </c>
      <c r="C49" s="125">
        <v>6</v>
      </c>
      <c r="D49" s="117"/>
      <c r="E49" s="117"/>
      <c r="F49" s="125"/>
      <c r="G49" s="132"/>
      <c r="H49" s="132"/>
    </row>
    <row r="50" spans="1:11" s="133" customFormat="1" ht="15" customHeight="1" x14ac:dyDescent="0.2">
      <c r="A50" s="134">
        <v>3433</v>
      </c>
      <c r="B50" s="113" t="s">
        <v>69</v>
      </c>
      <c r="C50" s="125">
        <v>5856.36</v>
      </c>
      <c r="D50" s="117"/>
      <c r="E50" s="117"/>
      <c r="F50" s="125">
        <v>189.87</v>
      </c>
      <c r="G50" s="132">
        <f t="shared" si="3"/>
        <v>3.2421162633444669</v>
      </c>
      <c r="H50" s="132"/>
    </row>
    <row r="51" spans="1:11" s="128" customFormat="1" ht="15" customHeight="1" x14ac:dyDescent="0.2">
      <c r="A51" s="129">
        <v>35</v>
      </c>
      <c r="B51" s="162" t="s">
        <v>14</v>
      </c>
      <c r="C51" s="81">
        <f>C52+C54</f>
        <v>4782983.32</v>
      </c>
      <c r="D51" s="122">
        <v>79727580</v>
      </c>
      <c r="E51" s="122">
        <v>74116390</v>
      </c>
      <c r="F51" s="81">
        <f>F52+F54</f>
        <v>18711118.25</v>
      </c>
      <c r="G51" s="80">
        <f t="shared" si="3"/>
        <v>391.20182944731658</v>
      </c>
      <c r="H51" s="80">
        <f t="shared" si="14"/>
        <v>25.245587716832947</v>
      </c>
    </row>
    <row r="52" spans="1:11" s="128" customFormat="1" ht="15" customHeight="1" x14ac:dyDescent="0.2">
      <c r="A52" s="138">
        <v>351</v>
      </c>
      <c r="B52" s="163" t="s">
        <v>0</v>
      </c>
      <c r="C52" s="125">
        <f>C53</f>
        <v>1518460.85</v>
      </c>
      <c r="D52" s="117"/>
      <c r="E52" s="117"/>
      <c r="F52" s="125">
        <f>F53</f>
        <v>1039303.32</v>
      </c>
      <c r="G52" s="132">
        <f t="shared" si="3"/>
        <v>68.444525257269547</v>
      </c>
      <c r="H52" s="132"/>
    </row>
    <row r="53" spans="1:11" s="133" customFormat="1" ht="15" customHeight="1" x14ac:dyDescent="0.2">
      <c r="A53" s="136" t="s">
        <v>15</v>
      </c>
      <c r="B53" s="133" t="s">
        <v>0</v>
      </c>
      <c r="C53" s="118">
        <v>1518460.85</v>
      </c>
      <c r="D53" s="119"/>
      <c r="E53" s="119"/>
      <c r="F53" s="118">
        <v>1039303.32</v>
      </c>
      <c r="G53" s="132">
        <f t="shared" si="3"/>
        <v>68.444525257269547</v>
      </c>
      <c r="H53" s="135"/>
    </row>
    <row r="54" spans="1:11" s="3" customFormat="1" ht="26.25" customHeight="1" x14ac:dyDescent="0.2">
      <c r="A54" s="138">
        <v>352</v>
      </c>
      <c r="B54" s="165" t="s">
        <v>139</v>
      </c>
      <c r="C54" s="125">
        <f>C55+C56</f>
        <v>3264522.4699999997</v>
      </c>
      <c r="D54" s="117"/>
      <c r="E54" s="117"/>
      <c r="F54" s="125">
        <f>F55+F56</f>
        <v>17671814.93</v>
      </c>
      <c r="G54" s="132">
        <f t="shared" si="3"/>
        <v>541.32924776590676</v>
      </c>
      <c r="H54" s="132"/>
    </row>
    <row r="55" spans="1:11" s="133" customFormat="1" ht="15" customHeight="1" x14ac:dyDescent="0.2">
      <c r="A55" s="134">
        <v>3522</v>
      </c>
      <c r="B55" s="114" t="s">
        <v>140</v>
      </c>
      <c r="C55" s="125">
        <v>2919502.19</v>
      </c>
      <c r="D55" s="117"/>
      <c r="E55" s="117"/>
      <c r="F55" s="125">
        <v>16654253.640000001</v>
      </c>
      <c r="G55" s="132">
        <f t="shared" si="3"/>
        <v>570.44840373967997</v>
      </c>
      <c r="H55" s="132"/>
      <c r="I55" s="118"/>
    </row>
    <row r="56" spans="1:11" s="133" customFormat="1" ht="15" customHeight="1" x14ac:dyDescent="0.2">
      <c r="A56" s="134">
        <v>3523</v>
      </c>
      <c r="B56" s="133" t="s">
        <v>84</v>
      </c>
      <c r="C56" s="125">
        <v>345020.28</v>
      </c>
      <c r="D56" s="117"/>
      <c r="E56" s="117"/>
      <c r="F56" s="125">
        <v>1017561.29</v>
      </c>
      <c r="G56" s="132">
        <f t="shared" si="3"/>
        <v>294.92796481412626</v>
      </c>
      <c r="H56" s="132"/>
    </row>
    <row r="57" spans="1:11" s="128" customFormat="1" ht="15" customHeight="1" x14ac:dyDescent="0.2">
      <c r="A57" s="129">
        <v>36</v>
      </c>
      <c r="B57" s="120" t="s">
        <v>192</v>
      </c>
      <c r="C57" s="81">
        <f>C58</f>
        <v>37762474.019999996</v>
      </c>
      <c r="D57" s="122">
        <v>48737100</v>
      </c>
      <c r="E57" s="122">
        <v>45727100</v>
      </c>
      <c r="F57" s="81">
        <f>F58</f>
        <v>12698822</v>
      </c>
      <c r="G57" s="80">
        <f t="shared" si="3"/>
        <v>33.628151569927255</v>
      </c>
      <c r="H57" s="80">
        <f t="shared" si="14"/>
        <v>27.770888597789934</v>
      </c>
    </row>
    <row r="58" spans="1:11" s="128" customFormat="1" ht="15" customHeight="1" x14ac:dyDescent="0.2">
      <c r="A58" s="138">
        <v>363</v>
      </c>
      <c r="B58" s="138" t="s">
        <v>85</v>
      </c>
      <c r="C58" s="125">
        <f t="shared" ref="C58" si="15">C59+C60</f>
        <v>37762474.019999996</v>
      </c>
      <c r="D58" s="117"/>
      <c r="E58" s="117"/>
      <c r="F58" s="125">
        <f t="shared" ref="F58" si="16">F59+F60</f>
        <v>12698822</v>
      </c>
      <c r="G58" s="132">
        <f t="shared" si="3"/>
        <v>33.628151569927255</v>
      </c>
      <c r="H58" s="132"/>
    </row>
    <row r="59" spans="1:11" s="133" customFormat="1" ht="15" customHeight="1" x14ac:dyDescent="0.2">
      <c r="A59" s="136">
        <v>3631</v>
      </c>
      <c r="B59" s="134" t="s">
        <v>102</v>
      </c>
      <c r="C59" s="125">
        <v>31865780.68</v>
      </c>
      <c r="D59" s="117"/>
      <c r="E59" s="117"/>
      <c r="F59" s="125">
        <v>1195655.3400000001</v>
      </c>
      <c r="G59" s="132">
        <f t="shared" si="3"/>
        <v>3.7521608273367431</v>
      </c>
      <c r="H59" s="132"/>
      <c r="J59" s="119"/>
    </row>
    <row r="60" spans="1:11" s="133" customFormat="1" ht="15" customHeight="1" x14ac:dyDescent="0.2">
      <c r="A60" s="136" t="s">
        <v>16</v>
      </c>
      <c r="B60" s="136" t="s">
        <v>86</v>
      </c>
      <c r="C60" s="125">
        <v>5896693.3399999999</v>
      </c>
      <c r="D60" s="117"/>
      <c r="E60" s="117"/>
      <c r="F60" s="125">
        <v>11503166.66</v>
      </c>
      <c r="G60" s="132">
        <f t="shared" si="3"/>
        <v>195.07825821581559</v>
      </c>
      <c r="H60" s="132"/>
      <c r="K60" s="119"/>
    </row>
    <row r="61" spans="1:11" s="27" customFormat="1" ht="26.25" customHeight="1" x14ac:dyDescent="0.2">
      <c r="A61" s="67">
        <v>37</v>
      </c>
      <c r="B61" s="115" t="s">
        <v>106</v>
      </c>
      <c r="C61" s="81">
        <f>C62</f>
        <v>3815.77</v>
      </c>
      <c r="D61" s="122">
        <v>48000</v>
      </c>
      <c r="E61" s="122">
        <v>48000</v>
      </c>
      <c r="F61" s="81">
        <f>F62</f>
        <v>3245</v>
      </c>
      <c r="G61" s="80">
        <f t="shared" si="3"/>
        <v>85.041813316840376</v>
      </c>
      <c r="H61" s="80">
        <f t="shared" si="14"/>
        <v>6.760416666666667</v>
      </c>
    </row>
    <row r="62" spans="1:11" s="27" customFormat="1" ht="15" customHeight="1" x14ac:dyDescent="0.2">
      <c r="A62" s="134">
        <v>372</v>
      </c>
      <c r="B62" s="134" t="s">
        <v>107</v>
      </c>
      <c r="C62" s="125">
        <f t="shared" ref="C62:F62" si="17">C63</f>
        <v>3815.77</v>
      </c>
      <c r="D62" s="117"/>
      <c r="E62" s="117"/>
      <c r="F62" s="125">
        <f t="shared" si="17"/>
        <v>3245</v>
      </c>
      <c r="G62" s="132">
        <f t="shared" si="3"/>
        <v>85.041813316840376</v>
      </c>
      <c r="H62" s="132"/>
    </row>
    <row r="63" spans="1:11" s="28" customFormat="1" ht="15" customHeight="1" x14ac:dyDescent="0.2">
      <c r="A63" s="136">
        <v>3721</v>
      </c>
      <c r="B63" s="134" t="s">
        <v>101</v>
      </c>
      <c r="C63" s="125">
        <v>3815.77</v>
      </c>
      <c r="D63" s="117"/>
      <c r="E63" s="117"/>
      <c r="F63" s="125">
        <v>3245</v>
      </c>
      <c r="G63" s="132">
        <f t="shared" si="3"/>
        <v>85.041813316840376</v>
      </c>
      <c r="H63" s="132"/>
    </row>
    <row r="64" spans="1:11" s="3" customFormat="1" ht="15" customHeight="1" x14ac:dyDescent="0.2">
      <c r="A64" s="129">
        <v>38</v>
      </c>
      <c r="B64" s="162" t="s">
        <v>54</v>
      </c>
      <c r="C64" s="81">
        <f>C65+C67+C70</f>
        <v>19351424.490000002</v>
      </c>
      <c r="D64" s="122">
        <v>145448704</v>
      </c>
      <c r="E64" s="122">
        <v>154569894</v>
      </c>
      <c r="F64" s="81">
        <f>F65+F67+F70</f>
        <v>105987458.36999999</v>
      </c>
      <c r="G64" s="80">
        <f t="shared" si="3"/>
        <v>547.69848299679347</v>
      </c>
      <c r="H64" s="80">
        <f t="shared" si="14"/>
        <v>68.569276737680866</v>
      </c>
    </row>
    <row r="65" spans="1:8" s="3" customFormat="1" ht="15" customHeight="1" x14ac:dyDescent="0.2">
      <c r="A65" s="138">
        <v>381</v>
      </c>
      <c r="B65" s="163" t="s">
        <v>33</v>
      </c>
      <c r="C65" s="125">
        <f t="shared" ref="C65:F65" si="18">C66</f>
        <v>155257.9</v>
      </c>
      <c r="D65" s="117"/>
      <c r="E65" s="117"/>
      <c r="F65" s="125">
        <f t="shared" si="18"/>
        <v>81726477.280000001</v>
      </c>
      <c r="G65" s="132">
        <f t="shared" si="3"/>
        <v>52639.174740866656</v>
      </c>
      <c r="H65" s="132"/>
    </row>
    <row r="66" spans="1:8" s="28" customFormat="1" ht="15" customHeight="1" x14ac:dyDescent="0.2">
      <c r="A66" s="134">
        <v>3811</v>
      </c>
      <c r="B66" s="133" t="s">
        <v>17</v>
      </c>
      <c r="C66" s="125">
        <v>155257.9</v>
      </c>
      <c r="D66" s="117"/>
      <c r="E66" s="117"/>
      <c r="F66" s="125">
        <v>81726477.280000001</v>
      </c>
      <c r="G66" s="132">
        <f t="shared" si="3"/>
        <v>52639.174740866656</v>
      </c>
      <c r="H66" s="132"/>
    </row>
    <row r="67" spans="1:8" s="3" customFormat="1" ht="15" customHeight="1" x14ac:dyDescent="0.2">
      <c r="A67" s="138">
        <v>382</v>
      </c>
      <c r="B67" s="163" t="s">
        <v>72</v>
      </c>
      <c r="C67" s="125">
        <f t="shared" ref="C67" si="19">C68+C69</f>
        <v>16264371.4</v>
      </c>
      <c r="D67" s="117"/>
      <c r="E67" s="117"/>
      <c r="F67" s="125">
        <f t="shared" ref="F67" si="20">F68+F69</f>
        <v>20281506.739999998</v>
      </c>
      <c r="G67" s="132">
        <f t="shared" si="3"/>
        <v>124.69898922745945</v>
      </c>
      <c r="H67" s="132"/>
    </row>
    <row r="68" spans="1:8" s="3" customFormat="1" ht="15" customHeight="1" x14ac:dyDescent="0.2">
      <c r="A68" s="138">
        <v>3821</v>
      </c>
      <c r="B68" s="163" t="s">
        <v>181</v>
      </c>
      <c r="C68" s="125"/>
      <c r="D68" s="117"/>
      <c r="E68" s="117"/>
      <c r="F68" s="125">
        <v>82315.360000000001</v>
      </c>
      <c r="G68" s="132"/>
      <c r="H68" s="132"/>
    </row>
    <row r="69" spans="1:8" s="28" customFormat="1" ht="15" customHeight="1" x14ac:dyDescent="0.2">
      <c r="A69" s="134">
        <v>3822</v>
      </c>
      <c r="B69" s="133" t="s">
        <v>71</v>
      </c>
      <c r="C69" s="125">
        <v>16264371.4</v>
      </c>
      <c r="D69" s="117"/>
      <c r="E69" s="117"/>
      <c r="F69" s="125">
        <v>20199191.379999999</v>
      </c>
      <c r="G69" s="132">
        <f t="shared" si="3"/>
        <v>124.19288076513058</v>
      </c>
      <c r="H69" s="132"/>
    </row>
    <row r="70" spans="1:8" s="27" customFormat="1" ht="15" customHeight="1" x14ac:dyDescent="0.2">
      <c r="A70" s="134">
        <v>386</v>
      </c>
      <c r="B70" s="133" t="s">
        <v>87</v>
      </c>
      <c r="C70" s="125">
        <f>C71+C72</f>
        <v>2931795.19</v>
      </c>
      <c r="D70" s="117"/>
      <c r="E70" s="117"/>
      <c r="F70" s="125">
        <f>F71+F72</f>
        <v>3979474.35</v>
      </c>
      <c r="G70" s="132">
        <f t="shared" ref="G70:G82" si="21">F70/C70*100</f>
        <v>135.7350732948027</v>
      </c>
      <c r="H70" s="132"/>
    </row>
    <row r="71" spans="1:8" s="28" customFormat="1" ht="25.5" customHeight="1" x14ac:dyDescent="0.2">
      <c r="A71" s="134">
        <v>3861</v>
      </c>
      <c r="B71" s="114" t="s">
        <v>89</v>
      </c>
      <c r="C71" s="125">
        <v>2634613.85</v>
      </c>
      <c r="D71" s="117"/>
      <c r="E71" s="117"/>
      <c r="F71" s="125">
        <v>3979474.35</v>
      </c>
      <c r="G71" s="132">
        <f t="shared" si="21"/>
        <v>151.04582973326433</v>
      </c>
      <c r="H71" s="132"/>
    </row>
    <row r="72" spans="1:8" s="28" customFormat="1" ht="25.5" customHeight="1" x14ac:dyDescent="0.2">
      <c r="A72" s="134">
        <v>3862</v>
      </c>
      <c r="B72" s="114" t="s">
        <v>134</v>
      </c>
      <c r="C72" s="125">
        <v>297181.34000000003</v>
      </c>
      <c r="D72" s="117"/>
      <c r="E72" s="117"/>
      <c r="F72" s="125"/>
      <c r="G72" s="132"/>
      <c r="H72" s="132"/>
    </row>
    <row r="73" spans="1:8" s="3" customFormat="1" ht="15" customHeight="1" x14ac:dyDescent="0.2">
      <c r="A73" s="129">
        <v>4</v>
      </c>
      <c r="B73" s="161" t="s">
        <v>55</v>
      </c>
      <c r="C73" s="81">
        <f>C74+C75</f>
        <v>500120.50000000006</v>
      </c>
      <c r="D73" s="122">
        <f>D74+D75</f>
        <v>1960157</v>
      </c>
      <c r="E73" s="122">
        <f>E74+E75</f>
        <v>1960157</v>
      </c>
      <c r="F73" s="81">
        <f>F74+F75</f>
        <v>108846.06</v>
      </c>
      <c r="G73" s="80">
        <f t="shared" si="21"/>
        <v>21.763966883980956</v>
      </c>
      <c r="H73" s="80">
        <f t="shared" ref="H73:H75" si="22">F73/E73*100</f>
        <v>5.5529256074896036</v>
      </c>
    </row>
    <row r="74" spans="1:8" s="3" customFormat="1" ht="15" customHeight="1" x14ac:dyDescent="0.2">
      <c r="A74" s="129">
        <v>41</v>
      </c>
      <c r="B74" s="161" t="s">
        <v>208</v>
      </c>
      <c r="C74" s="81"/>
      <c r="D74" s="122">
        <v>100000</v>
      </c>
      <c r="E74" s="122">
        <v>100000</v>
      </c>
      <c r="F74" s="81"/>
      <c r="G74" s="80"/>
      <c r="H74" s="80"/>
    </row>
    <row r="75" spans="1:8" s="3" customFormat="1" ht="15" customHeight="1" x14ac:dyDescent="0.2">
      <c r="A75" s="129">
        <v>42</v>
      </c>
      <c r="B75" s="161" t="s">
        <v>18</v>
      </c>
      <c r="C75" s="81">
        <f>C76+C81</f>
        <v>500120.50000000006</v>
      </c>
      <c r="D75" s="122">
        <v>1860157</v>
      </c>
      <c r="E75" s="122">
        <v>1860157</v>
      </c>
      <c r="F75" s="81">
        <f>F76+F81</f>
        <v>108846.06</v>
      </c>
      <c r="G75" s="80">
        <f t="shared" si="21"/>
        <v>21.763966883980956</v>
      </c>
      <c r="H75" s="80">
        <f t="shared" si="22"/>
        <v>5.8514447974015091</v>
      </c>
    </row>
    <row r="76" spans="1:8" s="3" customFormat="1" ht="15" customHeight="1" x14ac:dyDescent="0.2">
      <c r="A76" s="138">
        <v>422</v>
      </c>
      <c r="B76" s="163" t="s">
        <v>23</v>
      </c>
      <c r="C76" s="125">
        <f>SUM(C77:C80)</f>
        <v>368227.20000000007</v>
      </c>
      <c r="D76" s="117"/>
      <c r="E76" s="117"/>
      <c r="F76" s="125">
        <f>SUM(F77:F80)</f>
        <v>61066.86</v>
      </c>
      <c r="G76" s="132">
        <f t="shared" si="21"/>
        <v>16.584016607138199</v>
      </c>
      <c r="H76" s="132"/>
    </row>
    <row r="77" spans="1:8" s="28" customFormat="1" ht="15" customHeight="1" x14ac:dyDescent="0.2">
      <c r="A77" s="136" t="s">
        <v>19</v>
      </c>
      <c r="B77" s="137" t="s">
        <v>20</v>
      </c>
      <c r="C77" s="125">
        <v>349956.03</v>
      </c>
      <c r="D77" s="117"/>
      <c r="E77" s="117"/>
      <c r="F77" s="125">
        <v>59369.78</v>
      </c>
      <c r="G77" s="132">
        <f t="shared" si="21"/>
        <v>16.964925565077415</v>
      </c>
      <c r="H77" s="132"/>
    </row>
    <row r="78" spans="1:8" s="28" customFormat="1" ht="15" customHeight="1" x14ac:dyDescent="0.2">
      <c r="A78" s="136" t="s">
        <v>21</v>
      </c>
      <c r="B78" s="136" t="s">
        <v>22</v>
      </c>
      <c r="C78" s="125">
        <v>8777.9599999999991</v>
      </c>
      <c r="D78" s="117"/>
      <c r="E78" s="117"/>
      <c r="F78" s="125">
        <v>1697.08</v>
      </c>
      <c r="G78" s="132">
        <f>F78/C78*100</f>
        <v>19.333421432770255</v>
      </c>
      <c r="H78" s="132"/>
    </row>
    <row r="79" spans="1:8" s="28" customFormat="1" ht="15" customHeight="1" x14ac:dyDescent="0.2">
      <c r="A79" s="136">
        <v>4225</v>
      </c>
      <c r="B79" s="134" t="s">
        <v>97</v>
      </c>
      <c r="C79" s="125">
        <v>8551</v>
      </c>
      <c r="D79" s="125"/>
      <c r="E79" s="117"/>
      <c r="F79" s="125"/>
      <c r="G79" s="132"/>
      <c r="H79" s="132"/>
    </row>
    <row r="80" spans="1:8" s="28" customFormat="1" ht="15" customHeight="1" x14ac:dyDescent="0.2">
      <c r="A80" s="136">
        <v>4227</v>
      </c>
      <c r="B80" s="134" t="s">
        <v>98</v>
      </c>
      <c r="C80" s="125">
        <v>942.21</v>
      </c>
      <c r="D80" s="125"/>
      <c r="E80" s="117"/>
      <c r="F80" s="125"/>
      <c r="G80" s="132"/>
      <c r="H80" s="132"/>
    </row>
    <row r="81" spans="1:8" s="3" customFormat="1" ht="15" customHeight="1" x14ac:dyDescent="0.2">
      <c r="A81" s="138">
        <v>426</v>
      </c>
      <c r="B81" s="139" t="s">
        <v>24</v>
      </c>
      <c r="C81" s="125">
        <f t="shared" ref="C81:F81" si="23">C82</f>
        <v>131893.29999999999</v>
      </c>
      <c r="D81" s="125"/>
      <c r="E81" s="117"/>
      <c r="F81" s="125">
        <f t="shared" si="23"/>
        <v>47779.199999999997</v>
      </c>
      <c r="G81" s="132">
        <f t="shared" si="21"/>
        <v>36.225646033574108</v>
      </c>
      <c r="H81" s="132"/>
    </row>
    <row r="82" spans="1:8" s="28" customFormat="1" ht="15" customHeight="1" x14ac:dyDescent="0.2">
      <c r="A82" s="136" t="s">
        <v>56</v>
      </c>
      <c r="B82" s="133" t="s">
        <v>1</v>
      </c>
      <c r="C82" s="125">
        <v>131893.29999999999</v>
      </c>
      <c r="D82" s="125"/>
      <c r="E82" s="117"/>
      <c r="F82" s="125">
        <v>47779.199999999997</v>
      </c>
      <c r="G82" s="132">
        <f t="shared" si="21"/>
        <v>36.225646033574108</v>
      </c>
      <c r="H82" s="132"/>
    </row>
    <row r="83" spans="1:8" s="3" customFormat="1" x14ac:dyDescent="0.2">
      <c r="A83" s="166"/>
      <c r="B83" s="27"/>
      <c r="C83" s="78"/>
      <c r="D83" s="78"/>
      <c r="E83" s="78"/>
      <c r="F83" s="78"/>
      <c r="G83" s="29"/>
      <c r="H83" s="29"/>
    </row>
    <row r="84" spans="1:8" s="3" customFormat="1" x14ac:dyDescent="0.2">
      <c r="A84" s="166"/>
      <c r="B84" s="29"/>
      <c r="C84" s="78"/>
      <c r="D84" s="78"/>
      <c r="E84" s="78"/>
      <c r="F84" s="78"/>
      <c r="G84" s="29"/>
      <c r="H84" s="29"/>
    </row>
    <row r="85" spans="1:8" s="3" customFormat="1" x14ac:dyDescent="0.2">
      <c r="A85" s="166"/>
      <c r="B85" s="29"/>
      <c r="C85" s="78"/>
      <c r="D85" s="78"/>
      <c r="E85" s="78"/>
      <c r="F85" s="78"/>
      <c r="G85" s="29"/>
      <c r="H85" s="29"/>
    </row>
    <row r="86" spans="1:8" s="3" customFormat="1" x14ac:dyDescent="0.2">
      <c r="A86" s="166"/>
      <c r="B86" s="29"/>
      <c r="C86" s="78"/>
      <c r="D86" s="78"/>
      <c r="E86" s="78"/>
      <c r="F86" s="78"/>
      <c r="G86" s="29"/>
      <c r="H86" s="29"/>
    </row>
    <row r="87" spans="1:8" s="3" customFormat="1" x14ac:dyDescent="0.2">
      <c r="A87" s="166"/>
      <c r="B87" s="29"/>
      <c r="C87" s="78"/>
      <c r="D87" s="78"/>
      <c r="E87" s="78"/>
      <c r="F87" s="78"/>
      <c r="G87" s="29"/>
      <c r="H87" s="29"/>
    </row>
    <row r="88" spans="1:8" s="3" customFormat="1" x14ac:dyDescent="0.2">
      <c r="A88" s="166"/>
      <c r="B88" s="29"/>
      <c r="C88" s="78"/>
      <c r="D88" s="78"/>
      <c r="E88" s="78"/>
      <c r="F88" s="78"/>
      <c r="G88" s="29"/>
      <c r="H88" s="29"/>
    </row>
    <row r="89" spans="1:8" s="3" customFormat="1" x14ac:dyDescent="0.2">
      <c r="A89" s="166"/>
      <c r="B89" s="29"/>
      <c r="C89" s="78"/>
      <c r="D89" s="78"/>
      <c r="E89" s="78"/>
      <c r="F89" s="78"/>
      <c r="G89" s="29"/>
      <c r="H89" s="29"/>
    </row>
    <row r="90" spans="1:8" s="3" customFormat="1" x14ac:dyDescent="0.2">
      <c r="A90" s="166"/>
      <c r="B90" s="29"/>
      <c r="C90" s="78"/>
      <c r="D90" s="78"/>
      <c r="E90" s="78"/>
      <c r="F90" s="78"/>
      <c r="G90" s="29"/>
      <c r="H90" s="29"/>
    </row>
    <row r="91" spans="1:8" s="3" customFormat="1" x14ac:dyDescent="0.2">
      <c r="A91" s="166"/>
      <c r="B91" s="29"/>
      <c r="C91" s="78"/>
      <c r="D91" s="78"/>
      <c r="E91" s="78"/>
      <c r="F91" s="78"/>
      <c r="G91" s="29"/>
      <c r="H91" s="29"/>
    </row>
    <row r="92" spans="1:8" s="3" customFormat="1" x14ac:dyDescent="0.2">
      <c r="A92" s="166"/>
      <c r="B92" s="29"/>
      <c r="C92" s="78"/>
      <c r="D92" s="78"/>
      <c r="E92" s="78"/>
      <c r="F92" s="78"/>
      <c r="G92" s="29"/>
      <c r="H92" s="29"/>
    </row>
    <row r="93" spans="1:8" s="3" customFormat="1" x14ac:dyDescent="0.2">
      <c r="A93" s="166"/>
      <c r="B93" s="29"/>
      <c r="C93" s="78"/>
      <c r="D93" s="78"/>
      <c r="E93" s="78"/>
      <c r="F93" s="78"/>
      <c r="G93" s="29"/>
      <c r="H93" s="29"/>
    </row>
    <row r="94" spans="1:8" s="3" customFormat="1" x14ac:dyDescent="0.2">
      <c r="A94" s="166"/>
      <c r="B94" s="29"/>
      <c r="C94" s="78"/>
      <c r="D94" s="78"/>
      <c r="E94" s="78"/>
      <c r="F94" s="78"/>
      <c r="G94" s="29"/>
      <c r="H94" s="29"/>
    </row>
    <row r="95" spans="1:8" s="3" customFormat="1" x14ac:dyDescent="0.2">
      <c r="A95" s="166"/>
      <c r="B95" s="29"/>
      <c r="C95" s="78"/>
      <c r="D95" s="78"/>
      <c r="E95" s="78"/>
      <c r="F95" s="78"/>
      <c r="G95" s="29"/>
      <c r="H95" s="29"/>
    </row>
    <row r="96" spans="1:8" s="3" customFormat="1" x14ac:dyDescent="0.2">
      <c r="A96" s="166"/>
      <c r="B96" s="29"/>
      <c r="C96" s="78"/>
      <c r="D96" s="78"/>
      <c r="E96" s="78"/>
      <c r="F96" s="78"/>
      <c r="G96" s="29"/>
      <c r="H96" s="29"/>
    </row>
    <row r="97" spans="1:8" s="3" customFormat="1" x14ac:dyDescent="0.2">
      <c r="A97" s="166"/>
      <c r="B97" s="29"/>
      <c r="C97" s="78"/>
      <c r="D97" s="78"/>
      <c r="E97" s="78"/>
      <c r="F97" s="78"/>
      <c r="G97" s="29"/>
      <c r="H97" s="29"/>
    </row>
    <row r="98" spans="1:8" s="3" customFormat="1" x14ac:dyDescent="0.2">
      <c r="A98" s="166"/>
      <c r="B98" s="29"/>
      <c r="C98" s="78"/>
      <c r="D98" s="78"/>
      <c r="E98" s="78"/>
      <c r="F98" s="78"/>
      <c r="G98" s="29"/>
      <c r="H98" s="29"/>
    </row>
    <row r="99" spans="1:8" s="3" customFormat="1" x14ac:dyDescent="0.2">
      <c r="A99" s="166"/>
      <c r="B99" s="29"/>
      <c r="C99" s="78"/>
      <c r="D99" s="78"/>
      <c r="E99" s="78"/>
      <c r="F99" s="78"/>
      <c r="G99" s="29"/>
      <c r="H99" s="29"/>
    </row>
    <row r="100" spans="1:8" s="3" customFormat="1" x14ac:dyDescent="0.2">
      <c r="A100" s="166"/>
      <c r="B100" s="29"/>
      <c r="C100" s="78"/>
      <c r="D100" s="78"/>
      <c r="E100" s="78"/>
      <c r="F100" s="78"/>
      <c r="G100" s="29"/>
      <c r="H100" s="29"/>
    </row>
    <row r="101" spans="1:8" s="3" customFormat="1" x14ac:dyDescent="0.2">
      <c r="A101" s="166"/>
      <c r="B101" s="29"/>
      <c r="C101" s="78"/>
      <c r="D101" s="78"/>
      <c r="E101" s="78"/>
      <c r="F101" s="78"/>
      <c r="G101" s="29"/>
      <c r="H101" s="29"/>
    </row>
    <row r="102" spans="1:8" s="3" customFormat="1" x14ac:dyDescent="0.2">
      <c r="A102" s="166"/>
      <c r="B102" s="29"/>
      <c r="C102" s="78"/>
      <c r="D102" s="78"/>
      <c r="E102" s="78"/>
      <c r="F102" s="78"/>
      <c r="G102" s="29"/>
      <c r="H102" s="29"/>
    </row>
    <row r="103" spans="1:8" s="3" customFormat="1" x14ac:dyDescent="0.2">
      <c r="A103" s="166"/>
      <c r="B103" s="29"/>
      <c r="C103" s="78"/>
      <c r="D103" s="78"/>
      <c r="E103" s="78"/>
      <c r="F103" s="78"/>
      <c r="G103" s="29"/>
      <c r="H103" s="29"/>
    </row>
    <row r="104" spans="1:8" s="3" customFormat="1" x14ac:dyDescent="0.2">
      <c r="A104" s="166"/>
      <c r="B104" s="29"/>
      <c r="C104" s="78"/>
      <c r="D104" s="78"/>
      <c r="E104" s="78"/>
      <c r="F104" s="78"/>
      <c r="G104" s="29"/>
      <c r="H104" s="29"/>
    </row>
    <row r="105" spans="1:8" s="3" customFormat="1" x14ac:dyDescent="0.2">
      <c r="A105" s="166"/>
      <c r="B105" s="29"/>
      <c r="C105" s="78"/>
      <c r="D105" s="78"/>
      <c r="E105" s="78"/>
      <c r="F105" s="78"/>
      <c r="G105" s="29"/>
      <c r="H105" s="29"/>
    </row>
    <row r="106" spans="1:8" s="3" customFormat="1" x14ac:dyDescent="0.2">
      <c r="A106" s="166"/>
      <c r="B106" s="29"/>
      <c r="C106" s="78"/>
      <c r="D106" s="78"/>
      <c r="E106" s="78"/>
      <c r="F106" s="78"/>
      <c r="G106" s="29"/>
      <c r="H106" s="29"/>
    </row>
    <row r="107" spans="1:8" s="3" customFormat="1" x14ac:dyDescent="0.2">
      <c r="A107" s="166"/>
      <c r="B107" s="29"/>
      <c r="C107" s="78"/>
      <c r="D107" s="78"/>
      <c r="E107" s="78"/>
      <c r="F107" s="78"/>
      <c r="G107" s="29"/>
      <c r="H107" s="29"/>
    </row>
    <row r="108" spans="1:8" s="3" customFormat="1" x14ac:dyDescent="0.2">
      <c r="A108" s="166"/>
      <c r="B108" s="29"/>
      <c r="C108" s="78"/>
      <c r="D108" s="78"/>
      <c r="E108" s="78"/>
      <c r="F108" s="78"/>
      <c r="G108" s="29"/>
      <c r="H108" s="29"/>
    </row>
    <row r="109" spans="1:8" s="3" customFormat="1" x14ac:dyDescent="0.2">
      <c r="A109" s="166"/>
      <c r="B109" s="29"/>
      <c r="C109" s="78"/>
      <c r="D109" s="78"/>
      <c r="E109" s="78"/>
      <c r="F109" s="78"/>
      <c r="G109" s="29"/>
      <c r="H109" s="29"/>
    </row>
    <row r="110" spans="1:8" s="3" customFormat="1" x14ac:dyDescent="0.2">
      <c r="A110" s="166"/>
      <c r="B110" s="29"/>
      <c r="C110" s="78"/>
      <c r="D110" s="78"/>
      <c r="E110" s="78"/>
      <c r="F110" s="78"/>
      <c r="G110" s="29"/>
      <c r="H110" s="29"/>
    </row>
    <row r="111" spans="1:8" s="3" customFormat="1" x14ac:dyDescent="0.2">
      <c r="A111" s="166"/>
      <c r="B111" s="29"/>
      <c r="C111" s="78"/>
      <c r="D111" s="78"/>
      <c r="E111" s="78"/>
      <c r="F111" s="78"/>
      <c r="G111" s="29"/>
      <c r="H111" s="29"/>
    </row>
    <row r="112" spans="1:8" s="3" customFormat="1" x14ac:dyDescent="0.2">
      <c r="A112" s="166"/>
      <c r="B112" s="29"/>
      <c r="C112" s="78"/>
      <c r="D112" s="78"/>
      <c r="E112" s="78"/>
      <c r="F112" s="78"/>
      <c r="G112" s="29"/>
      <c r="H112" s="29"/>
    </row>
    <row r="113" spans="1:8" s="3" customFormat="1" x14ac:dyDescent="0.2">
      <c r="A113" s="166"/>
      <c r="B113" s="29"/>
      <c r="C113" s="78"/>
      <c r="D113" s="78"/>
      <c r="E113" s="78"/>
      <c r="F113" s="78"/>
      <c r="G113" s="29"/>
      <c r="H113" s="29"/>
    </row>
    <row r="114" spans="1:8" s="3" customFormat="1" x14ac:dyDescent="0.2">
      <c r="A114" s="166"/>
      <c r="B114" s="29"/>
      <c r="C114" s="78"/>
      <c r="D114" s="78"/>
      <c r="E114" s="78"/>
      <c r="F114" s="78"/>
      <c r="G114" s="29"/>
      <c r="H114" s="29"/>
    </row>
    <row r="115" spans="1:8" s="3" customFormat="1" x14ac:dyDescent="0.2">
      <c r="A115" s="166"/>
      <c r="B115" s="29"/>
      <c r="C115" s="78"/>
      <c r="D115" s="78"/>
      <c r="E115" s="78"/>
      <c r="F115" s="78"/>
      <c r="G115" s="29"/>
      <c r="H115" s="29"/>
    </row>
    <row r="116" spans="1:8" s="3" customFormat="1" x14ac:dyDescent="0.2">
      <c r="A116" s="166"/>
      <c r="B116" s="29"/>
      <c r="C116" s="78"/>
      <c r="D116" s="78"/>
      <c r="E116" s="78"/>
      <c r="F116" s="78"/>
      <c r="G116" s="29"/>
      <c r="H116" s="29"/>
    </row>
    <row r="117" spans="1:8" s="3" customFormat="1" x14ac:dyDescent="0.2">
      <c r="A117" s="166"/>
      <c r="B117" s="29"/>
      <c r="C117" s="78"/>
      <c r="D117" s="78"/>
      <c r="E117" s="78"/>
      <c r="F117" s="78"/>
      <c r="G117" s="29"/>
      <c r="H117" s="29"/>
    </row>
    <row r="118" spans="1:8" s="3" customFormat="1" x14ac:dyDescent="0.2">
      <c r="A118" s="166"/>
      <c r="B118" s="29"/>
      <c r="C118" s="78"/>
      <c r="D118" s="78"/>
      <c r="E118" s="78"/>
      <c r="F118" s="78"/>
      <c r="G118" s="29"/>
      <c r="H118" s="29"/>
    </row>
    <row r="119" spans="1:8" s="3" customFormat="1" x14ac:dyDescent="0.2">
      <c r="A119" s="166"/>
      <c r="B119" s="29"/>
      <c r="C119" s="78"/>
      <c r="D119" s="78"/>
      <c r="E119" s="78"/>
      <c r="F119" s="78"/>
      <c r="G119" s="29"/>
      <c r="H119" s="29"/>
    </row>
    <row r="120" spans="1:8" s="3" customFormat="1" x14ac:dyDescent="0.2">
      <c r="A120" s="166"/>
      <c r="B120" s="29"/>
      <c r="C120" s="78"/>
      <c r="D120" s="78"/>
      <c r="E120" s="78"/>
      <c r="F120" s="78"/>
      <c r="G120" s="29"/>
      <c r="H120" s="29"/>
    </row>
    <row r="121" spans="1:8" s="3" customFormat="1" x14ac:dyDescent="0.2">
      <c r="A121" s="166"/>
      <c r="B121" s="29"/>
      <c r="C121" s="78"/>
      <c r="D121" s="78"/>
      <c r="E121" s="78"/>
      <c r="F121" s="78"/>
      <c r="G121" s="29"/>
      <c r="H121" s="29"/>
    </row>
    <row r="122" spans="1:8" s="3" customFormat="1" x14ac:dyDescent="0.2">
      <c r="A122" s="166"/>
      <c r="B122" s="29"/>
      <c r="C122" s="78"/>
      <c r="D122" s="78"/>
      <c r="E122" s="78"/>
      <c r="F122" s="78"/>
      <c r="G122" s="29"/>
      <c r="H122" s="29"/>
    </row>
    <row r="123" spans="1:8" s="3" customFormat="1" x14ac:dyDescent="0.2">
      <c r="A123" s="166"/>
      <c r="B123" s="29"/>
      <c r="C123" s="78"/>
      <c r="D123" s="78"/>
      <c r="E123" s="78"/>
      <c r="F123" s="78"/>
      <c r="G123" s="29"/>
      <c r="H123" s="29"/>
    </row>
    <row r="124" spans="1:8" s="3" customFormat="1" x14ac:dyDescent="0.2">
      <c r="A124" s="166"/>
      <c r="B124" s="29"/>
      <c r="C124" s="78"/>
      <c r="D124" s="78"/>
      <c r="E124" s="78"/>
      <c r="F124" s="78"/>
      <c r="G124" s="29"/>
      <c r="H124" s="29"/>
    </row>
    <row r="125" spans="1:8" s="3" customFormat="1" x14ac:dyDescent="0.2">
      <c r="A125" s="166"/>
      <c r="B125" s="29"/>
      <c r="C125" s="78"/>
      <c r="D125" s="78"/>
      <c r="E125" s="78"/>
      <c r="F125" s="78"/>
      <c r="G125" s="29"/>
      <c r="H125" s="29"/>
    </row>
    <row r="126" spans="1:8" s="3" customFormat="1" x14ac:dyDescent="0.2">
      <c r="A126" s="166"/>
      <c r="B126" s="29"/>
      <c r="C126" s="78"/>
      <c r="D126" s="78"/>
      <c r="E126" s="78"/>
      <c r="F126" s="78"/>
      <c r="G126" s="29"/>
      <c r="H126" s="29"/>
    </row>
    <row r="127" spans="1:8" s="3" customFormat="1" x14ac:dyDescent="0.2">
      <c r="A127" s="166"/>
      <c r="B127" s="29"/>
      <c r="C127" s="78"/>
      <c r="D127" s="78"/>
      <c r="E127" s="78"/>
      <c r="F127" s="78"/>
      <c r="G127" s="29"/>
      <c r="H127" s="29"/>
    </row>
    <row r="128" spans="1:8" s="3" customFormat="1" x14ac:dyDescent="0.2">
      <c r="A128" s="166"/>
      <c r="B128" s="29"/>
      <c r="C128" s="78"/>
      <c r="D128" s="78"/>
      <c r="E128" s="78"/>
      <c r="F128" s="78"/>
      <c r="G128" s="29"/>
      <c r="H128" s="29"/>
    </row>
    <row r="129" spans="1:8" s="3" customFormat="1" x14ac:dyDescent="0.2">
      <c r="A129" s="166"/>
      <c r="B129" s="29"/>
      <c r="C129" s="78"/>
      <c r="D129" s="78"/>
      <c r="E129" s="78"/>
      <c r="F129" s="78"/>
      <c r="G129" s="29"/>
      <c r="H129" s="29"/>
    </row>
    <row r="130" spans="1:8" s="3" customFormat="1" x14ac:dyDescent="0.2">
      <c r="A130" s="166"/>
      <c r="B130" s="29"/>
      <c r="C130" s="78"/>
      <c r="D130" s="78"/>
      <c r="E130" s="78"/>
      <c r="F130" s="78"/>
      <c r="G130" s="29"/>
      <c r="H130" s="29"/>
    </row>
    <row r="131" spans="1:8" s="3" customFormat="1" x14ac:dyDescent="0.2">
      <c r="A131" s="166"/>
      <c r="B131" s="29"/>
      <c r="C131" s="78"/>
      <c r="D131" s="78"/>
      <c r="E131" s="78"/>
      <c r="F131" s="78"/>
      <c r="G131" s="29"/>
      <c r="H131" s="29"/>
    </row>
    <row r="132" spans="1:8" s="3" customFormat="1" x14ac:dyDescent="0.2">
      <c r="A132" s="166"/>
      <c r="B132" s="29"/>
      <c r="C132" s="78"/>
      <c r="D132" s="78"/>
      <c r="E132" s="78"/>
      <c r="F132" s="78"/>
      <c r="G132" s="29"/>
      <c r="H132" s="29"/>
    </row>
    <row r="133" spans="1:8" s="3" customFormat="1" x14ac:dyDescent="0.2">
      <c r="A133" s="166"/>
      <c r="B133" s="29"/>
      <c r="C133" s="78"/>
      <c r="D133" s="78"/>
      <c r="E133" s="78"/>
      <c r="F133" s="78"/>
      <c r="G133" s="29"/>
      <c r="H133" s="29"/>
    </row>
    <row r="134" spans="1:8" s="3" customFormat="1" x14ac:dyDescent="0.2">
      <c r="A134" s="166"/>
      <c r="B134" s="29"/>
      <c r="C134" s="78"/>
      <c r="D134" s="78"/>
      <c r="E134" s="78"/>
      <c r="F134" s="78"/>
      <c r="G134" s="29"/>
      <c r="H134" s="29"/>
    </row>
    <row r="135" spans="1:8" s="3" customFormat="1" x14ac:dyDescent="0.2">
      <c r="A135" s="166"/>
      <c r="B135" s="29"/>
      <c r="C135" s="78"/>
      <c r="D135" s="78"/>
      <c r="E135" s="78"/>
      <c r="F135" s="78"/>
      <c r="G135" s="29"/>
      <c r="H135" s="29"/>
    </row>
    <row r="136" spans="1:8" s="3" customFormat="1" x14ac:dyDescent="0.2">
      <c r="A136" s="166"/>
      <c r="B136" s="29"/>
      <c r="C136" s="78"/>
      <c r="D136" s="78"/>
      <c r="E136" s="78"/>
      <c r="F136" s="78"/>
      <c r="G136" s="29"/>
      <c r="H136" s="29"/>
    </row>
    <row r="137" spans="1:8" s="3" customFormat="1" x14ac:dyDescent="0.2">
      <c r="A137" s="166"/>
      <c r="B137" s="29"/>
      <c r="C137" s="78"/>
      <c r="D137" s="78"/>
      <c r="E137" s="78"/>
      <c r="F137" s="78"/>
      <c r="G137" s="29"/>
      <c r="H137" s="29"/>
    </row>
    <row r="138" spans="1:8" s="3" customFormat="1" x14ac:dyDescent="0.2">
      <c r="A138" s="166"/>
      <c r="B138" s="29"/>
      <c r="C138" s="78"/>
      <c r="D138" s="78"/>
      <c r="E138" s="78"/>
      <c r="F138" s="78"/>
      <c r="G138" s="29"/>
      <c r="H138" s="29"/>
    </row>
    <row r="139" spans="1:8" s="3" customFormat="1" x14ac:dyDescent="0.2">
      <c r="A139" s="166"/>
      <c r="B139" s="29"/>
      <c r="C139" s="78"/>
      <c r="D139" s="78"/>
      <c r="E139" s="78"/>
      <c r="F139" s="78"/>
      <c r="G139" s="29"/>
      <c r="H139" s="29"/>
    </row>
    <row r="140" spans="1:8" s="3" customFormat="1" x14ac:dyDescent="0.2">
      <c r="A140" s="166"/>
      <c r="B140" s="29"/>
      <c r="C140" s="78"/>
      <c r="D140" s="78"/>
      <c r="E140" s="78"/>
      <c r="F140" s="78"/>
      <c r="G140" s="29"/>
      <c r="H140" s="29"/>
    </row>
    <row r="141" spans="1:8" s="3" customFormat="1" x14ac:dyDescent="0.2">
      <c r="A141" s="166"/>
      <c r="B141" s="29"/>
      <c r="C141" s="78"/>
      <c r="D141" s="78"/>
      <c r="E141" s="78"/>
      <c r="F141" s="78"/>
      <c r="G141" s="29"/>
      <c r="H141" s="29"/>
    </row>
    <row r="142" spans="1:8" s="3" customFormat="1" x14ac:dyDescent="0.2">
      <c r="A142" s="166"/>
      <c r="B142" s="29"/>
      <c r="C142" s="78"/>
      <c r="D142" s="78"/>
      <c r="E142" s="78"/>
      <c r="F142" s="78"/>
      <c r="G142" s="29"/>
      <c r="H142" s="29"/>
    </row>
    <row r="143" spans="1:8" s="3" customFormat="1" x14ac:dyDescent="0.2">
      <c r="A143" s="166"/>
      <c r="B143" s="29"/>
      <c r="C143" s="78"/>
      <c r="D143" s="78"/>
      <c r="E143" s="78"/>
      <c r="F143" s="78"/>
      <c r="G143" s="29"/>
      <c r="H143" s="29"/>
    </row>
    <row r="144" spans="1:8" s="3" customFormat="1" x14ac:dyDescent="0.2">
      <c r="A144" s="166"/>
      <c r="B144" s="29"/>
      <c r="C144" s="78"/>
      <c r="D144" s="78"/>
      <c r="E144" s="78"/>
      <c r="F144" s="78"/>
      <c r="G144" s="29"/>
      <c r="H144" s="29"/>
    </row>
    <row r="145" spans="1:8" s="3" customFormat="1" x14ac:dyDescent="0.2">
      <c r="A145" s="166"/>
      <c r="B145" s="29"/>
      <c r="C145" s="78"/>
      <c r="D145" s="78"/>
      <c r="E145" s="78"/>
      <c r="F145" s="78"/>
      <c r="G145" s="29"/>
      <c r="H145" s="29"/>
    </row>
    <row r="146" spans="1:8" s="3" customFormat="1" x14ac:dyDescent="0.2">
      <c r="A146" s="166"/>
      <c r="B146" s="29"/>
      <c r="C146" s="78"/>
      <c r="D146" s="78"/>
      <c r="E146" s="78"/>
      <c r="F146" s="78"/>
      <c r="G146" s="29"/>
      <c r="H146" s="29"/>
    </row>
    <row r="147" spans="1:8" s="3" customFormat="1" x14ac:dyDescent="0.2">
      <c r="A147" s="166"/>
      <c r="B147" s="29"/>
      <c r="C147" s="78"/>
      <c r="D147" s="78"/>
      <c r="E147" s="78"/>
      <c r="F147" s="78"/>
      <c r="G147" s="29"/>
      <c r="H147" s="29"/>
    </row>
    <row r="148" spans="1:8" s="3" customFormat="1" x14ac:dyDescent="0.2">
      <c r="A148" s="166"/>
      <c r="B148" s="29"/>
      <c r="C148" s="78"/>
      <c r="D148" s="78"/>
      <c r="E148" s="78"/>
      <c r="F148" s="78"/>
      <c r="G148" s="29"/>
      <c r="H148" s="29"/>
    </row>
    <row r="149" spans="1:8" s="3" customFormat="1" x14ac:dyDescent="0.2">
      <c r="A149" s="166"/>
      <c r="B149" s="29"/>
      <c r="C149" s="78"/>
      <c r="D149" s="78"/>
      <c r="E149" s="78"/>
      <c r="F149" s="78"/>
      <c r="G149" s="29"/>
      <c r="H149" s="29"/>
    </row>
    <row r="150" spans="1:8" s="3" customFormat="1" x14ac:dyDescent="0.2">
      <c r="A150" s="166"/>
      <c r="B150" s="29"/>
      <c r="C150" s="78"/>
      <c r="D150" s="78"/>
      <c r="E150" s="78"/>
      <c r="F150" s="78"/>
      <c r="G150" s="29"/>
      <c r="H150" s="29"/>
    </row>
    <row r="151" spans="1:8" s="3" customFormat="1" x14ac:dyDescent="0.2">
      <c r="A151" s="166"/>
      <c r="B151" s="29"/>
      <c r="C151" s="78"/>
      <c r="D151" s="78"/>
      <c r="E151" s="78"/>
      <c r="F151" s="78"/>
      <c r="G151" s="29"/>
      <c r="H151" s="29"/>
    </row>
    <row r="152" spans="1:8" s="3" customFormat="1" x14ac:dyDescent="0.2">
      <c r="A152" s="166"/>
      <c r="B152" s="29"/>
      <c r="C152" s="78"/>
      <c r="D152" s="78"/>
      <c r="E152" s="78"/>
      <c r="F152" s="78"/>
      <c r="G152" s="29"/>
      <c r="H152" s="29"/>
    </row>
    <row r="153" spans="1:8" s="3" customFormat="1" x14ac:dyDescent="0.2">
      <c r="A153" s="166"/>
      <c r="B153" s="29"/>
      <c r="C153" s="78"/>
      <c r="D153" s="78"/>
      <c r="E153" s="78"/>
      <c r="F153" s="78"/>
      <c r="G153" s="29"/>
      <c r="H153" s="29"/>
    </row>
    <row r="154" spans="1:8" s="3" customFormat="1" x14ac:dyDescent="0.2">
      <c r="A154" s="166"/>
      <c r="B154" s="29"/>
      <c r="C154" s="78"/>
      <c r="D154" s="78"/>
      <c r="E154" s="78"/>
      <c r="F154" s="78"/>
      <c r="G154" s="29"/>
      <c r="H154" s="29"/>
    </row>
    <row r="155" spans="1:8" s="3" customFormat="1" x14ac:dyDescent="0.2">
      <c r="A155" s="166"/>
      <c r="B155" s="29"/>
      <c r="C155" s="78"/>
      <c r="D155" s="78"/>
      <c r="E155" s="78"/>
      <c r="F155" s="78"/>
      <c r="G155" s="29"/>
      <c r="H155" s="29"/>
    </row>
    <row r="156" spans="1:8" s="3" customFormat="1" x14ac:dyDescent="0.2">
      <c r="A156" s="166"/>
      <c r="B156" s="29"/>
      <c r="C156" s="78"/>
      <c r="D156" s="78"/>
      <c r="E156" s="78"/>
      <c r="F156" s="78"/>
      <c r="G156" s="29"/>
      <c r="H156" s="29"/>
    </row>
    <row r="157" spans="1:8" s="3" customFormat="1" x14ac:dyDescent="0.2">
      <c r="A157" s="166"/>
      <c r="B157" s="29"/>
      <c r="C157" s="78"/>
      <c r="D157" s="78"/>
      <c r="E157" s="78"/>
      <c r="F157" s="78"/>
      <c r="G157" s="29"/>
      <c r="H157" s="29"/>
    </row>
    <row r="158" spans="1:8" s="3" customFormat="1" x14ac:dyDescent="0.2">
      <c r="A158" s="166"/>
      <c r="B158" s="29"/>
      <c r="C158" s="78"/>
      <c r="D158" s="78"/>
      <c r="E158" s="78"/>
      <c r="F158" s="78"/>
      <c r="G158" s="29"/>
      <c r="H158" s="29"/>
    </row>
    <row r="159" spans="1:8" s="3" customFormat="1" x14ac:dyDescent="0.2">
      <c r="A159" s="166"/>
      <c r="B159" s="29"/>
      <c r="C159" s="78"/>
      <c r="D159" s="78"/>
      <c r="E159" s="78"/>
      <c r="F159" s="78"/>
      <c r="G159" s="29"/>
      <c r="H159" s="29"/>
    </row>
    <row r="160" spans="1:8" s="3" customFormat="1" x14ac:dyDescent="0.2">
      <c r="A160" s="166"/>
      <c r="B160" s="29"/>
      <c r="C160" s="78"/>
      <c r="D160" s="78"/>
      <c r="E160" s="78"/>
      <c r="F160" s="78"/>
      <c r="G160" s="29"/>
      <c r="H160" s="29"/>
    </row>
    <row r="161" spans="1:8" s="3" customFormat="1" x14ac:dyDescent="0.2">
      <c r="A161" s="166"/>
      <c r="B161" s="29"/>
      <c r="C161" s="78"/>
      <c r="D161" s="78"/>
      <c r="E161" s="78"/>
      <c r="F161" s="78"/>
      <c r="G161" s="29"/>
      <c r="H161" s="29"/>
    </row>
    <row r="162" spans="1:8" s="3" customFormat="1" x14ac:dyDescent="0.2">
      <c r="A162" s="166"/>
      <c r="B162" s="29"/>
      <c r="C162" s="78"/>
      <c r="D162" s="78"/>
      <c r="E162" s="78"/>
      <c r="F162" s="78"/>
      <c r="G162" s="29"/>
      <c r="H162" s="29"/>
    </row>
    <row r="163" spans="1:8" s="3" customFormat="1" x14ac:dyDescent="0.2">
      <c r="A163" s="166"/>
      <c r="B163" s="29"/>
      <c r="C163" s="78"/>
      <c r="D163" s="78"/>
      <c r="E163" s="78"/>
      <c r="F163" s="78"/>
      <c r="G163" s="29"/>
      <c r="H163" s="29"/>
    </row>
    <row r="164" spans="1:8" s="3" customFormat="1" x14ac:dyDescent="0.2">
      <c r="A164" s="166"/>
      <c r="B164" s="29"/>
      <c r="C164" s="78"/>
      <c r="D164" s="78"/>
      <c r="E164" s="78"/>
      <c r="F164" s="78"/>
      <c r="G164" s="29"/>
      <c r="H164" s="29"/>
    </row>
    <row r="165" spans="1:8" s="3" customFormat="1" x14ac:dyDescent="0.2">
      <c r="A165" s="166"/>
      <c r="B165" s="29"/>
      <c r="C165" s="78"/>
      <c r="D165" s="78"/>
      <c r="E165" s="78"/>
      <c r="F165" s="78"/>
      <c r="G165" s="29"/>
      <c r="H165" s="29"/>
    </row>
    <row r="166" spans="1:8" s="3" customFormat="1" x14ac:dyDescent="0.2">
      <c r="A166" s="166"/>
      <c r="B166" s="29"/>
      <c r="C166" s="78"/>
      <c r="D166" s="78"/>
      <c r="E166" s="78"/>
      <c r="F166" s="78"/>
      <c r="G166" s="29"/>
      <c r="H166" s="29"/>
    </row>
    <row r="167" spans="1:8" s="3" customFormat="1" x14ac:dyDescent="0.2">
      <c r="A167" s="166"/>
      <c r="B167" s="29"/>
      <c r="C167" s="78"/>
      <c r="D167" s="78"/>
      <c r="E167" s="78"/>
      <c r="F167" s="78"/>
      <c r="G167" s="29"/>
      <c r="H167" s="29"/>
    </row>
    <row r="168" spans="1:8" s="3" customFormat="1" x14ac:dyDescent="0.2">
      <c r="A168" s="166"/>
      <c r="B168" s="29"/>
      <c r="C168" s="78"/>
      <c r="D168" s="78"/>
      <c r="E168" s="78"/>
      <c r="F168" s="78"/>
      <c r="G168" s="29"/>
      <c r="H168" s="29"/>
    </row>
    <row r="169" spans="1:8" s="3" customFormat="1" x14ac:dyDescent="0.2">
      <c r="A169" s="166"/>
      <c r="B169" s="29"/>
      <c r="C169" s="78"/>
      <c r="D169" s="78"/>
      <c r="E169" s="78"/>
      <c r="F169" s="78"/>
      <c r="G169" s="29"/>
      <c r="H169" s="29"/>
    </row>
    <row r="170" spans="1:8" s="3" customFormat="1" x14ac:dyDescent="0.2">
      <c r="A170" s="166"/>
      <c r="B170" s="29"/>
      <c r="C170" s="78"/>
      <c r="D170" s="78"/>
      <c r="E170" s="78"/>
      <c r="F170" s="78"/>
      <c r="G170" s="29"/>
      <c r="H170" s="29"/>
    </row>
    <row r="171" spans="1:8" s="3" customFormat="1" x14ac:dyDescent="0.2">
      <c r="A171" s="166"/>
      <c r="B171" s="29"/>
      <c r="C171" s="78"/>
      <c r="D171" s="78"/>
      <c r="E171" s="78"/>
      <c r="F171" s="78"/>
      <c r="G171" s="29"/>
      <c r="H171" s="29"/>
    </row>
    <row r="172" spans="1:8" s="3" customFormat="1" x14ac:dyDescent="0.2">
      <c r="A172" s="166"/>
      <c r="B172" s="29"/>
      <c r="C172" s="78"/>
      <c r="D172" s="78"/>
      <c r="E172" s="78"/>
      <c r="F172" s="78"/>
      <c r="G172" s="29"/>
      <c r="H172" s="29"/>
    </row>
    <row r="173" spans="1:8" s="3" customFormat="1" x14ac:dyDescent="0.2">
      <c r="A173" s="166"/>
      <c r="B173" s="29"/>
      <c r="C173" s="78"/>
      <c r="D173" s="78"/>
      <c r="E173" s="78"/>
      <c r="F173" s="78"/>
      <c r="G173" s="29"/>
      <c r="H173" s="29"/>
    </row>
    <row r="174" spans="1:8" s="3" customFormat="1" x14ac:dyDescent="0.2">
      <c r="A174" s="166"/>
      <c r="B174" s="29"/>
      <c r="C174" s="78"/>
      <c r="D174" s="78"/>
      <c r="E174" s="78"/>
      <c r="F174" s="78"/>
      <c r="G174" s="29"/>
      <c r="H174" s="29"/>
    </row>
    <row r="175" spans="1:8" s="3" customFormat="1" x14ac:dyDescent="0.2">
      <c r="A175" s="166"/>
      <c r="B175" s="29"/>
      <c r="C175" s="78"/>
      <c r="D175" s="78"/>
      <c r="E175" s="78"/>
      <c r="F175" s="78"/>
      <c r="G175" s="29"/>
      <c r="H175" s="29"/>
    </row>
    <row r="176" spans="1:8" s="3" customFormat="1" x14ac:dyDescent="0.2">
      <c r="A176" s="166"/>
      <c r="B176" s="29"/>
      <c r="C176" s="78"/>
      <c r="D176" s="78"/>
      <c r="E176" s="78"/>
      <c r="F176" s="78"/>
      <c r="G176" s="29"/>
      <c r="H176" s="29"/>
    </row>
    <row r="177" spans="1:8" s="3" customFormat="1" x14ac:dyDescent="0.2">
      <c r="A177" s="166"/>
      <c r="B177" s="29"/>
      <c r="C177" s="78"/>
      <c r="D177" s="78"/>
      <c r="E177" s="78"/>
      <c r="F177" s="78"/>
      <c r="G177" s="29"/>
      <c r="H177" s="29"/>
    </row>
    <row r="178" spans="1:8" s="3" customFormat="1" x14ac:dyDescent="0.2">
      <c r="A178" s="166"/>
      <c r="B178" s="29"/>
      <c r="C178" s="78"/>
      <c r="D178" s="78"/>
      <c r="E178" s="78"/>
      <c r="F178" s="78"/>
      <c r="G178" s="29"/>
      <c r="H178" s="29"/>
    </row>
    <row r="179" spans="1:8" s="3" customFormat="1" x14ac:dyDescent="0.2">
      <c r="A179" s="166"/>
      <c r="B179" s="29"/>
      <c r="C179" s="78"/>
      <c r="D179" s="78"/>
      <c r="E179" s="78"/>
      <c r="F179" s="78"/>
      <c r="G179" s="29"/>
      <c r="H179" s="29"/>
    </row>
    <row r="180" spans="1:8" s="3" customFormat="1" x14ac:dyDescent="0.2">
      <c r="A180" s="166"/>
      <c r="B180" s="29"/>
      <c r="C180" s="78"/>
      <c r="D180" s="78"/>
      <c r="E180" s="78"/>
      <c r="F180" s="78"/>
      <c r="G180" s="29"/>
      <c r="H180" s="29"/>
    </row>
    <row r="181" spans="1:8" s="3" customFormat="1" x14ac:dyDescent="0.2">
      <c r="A181" s="166"/>
      <c r="B181" s="29"/>
      <c r="C181" s="78"/>
      <c r="D181" s="78"/>
      <c r="E181" s="78"/>
      <c r="F181" s="78"/>
      <c r="G181" s="29"/>
      <c r="H181" s="29"/>
    </row>
    <row r="182" spans="1:8" s="3" customFormat="1" x14ac:dyDescent="0.2">
      <c r="A182" s="166"/>
      <c r="B182" s="29"/>
      <c r="C182" s="78"/>
      <c r="D182" s="78"/>
      <c r="E182" s="78"/>
      <c r="F182" s="78"/>
      <c r="G182" s="29"/>
      <c r="H182" s="29"/>
    </row>
    <row r="183" spans="1:8" s="3" customFormat="1" x14ac:dyDescent="0.2">
      <c r="A183" s="166"/>
      <c r="B183" s="29"/>
      <c r="C183" s="78"/>
      <c r="D183" s="78"/>
      <c r="E183" s="78"/>
      <c r="F183" s="78"/>
      <c r="G183" s="29"/>
      <c r="H183" s="29"/>
    </row>
    <row r="184" spans="1:8" s="3" customFormat="1" x14ac:dyDescent="0.2">
      <c r="A184" s="166"/>
      <c r="B184" s="29"/>
      <c r="C184" s="78"/>
      <c r="D184" s="78"/>
      <c r="E184" s="78"/>
      <c r="F184" s="78"/>
      <c r="G184" s="29"/>
      <c r="H184" s="29"/>
    </row>
    <row r="185" spans="1:8" s="3" customFormat="1" x14ac:dyDescent="0.2">
      <c r="A185" s="166"/>
      <c r="B185" s="29"/>
      <c r="C185" s="78"/>
      <c r="D185" s="78"/>
      <c r="E185" s="78"/>
      <c r="F185" s="78"/>
      <c r="G185" s="29"/>
      <c r="H185" s="29"/>
    </row>
    <row r="186" spans="1:8" s="3" customFormat="1" x14ac:dyDescent="0.2">
      <c r="A186" s="166"/>
      <c r="B186" s="29"/>
      <c r="C186" s="78"/>
      <c r="D186" s="78"/>
      <c r="E186" s="78"/>
      <c r="F186" s="78"/>
      <c r="G186" s="29"/>
      <c r="H186" s="29"/>
    </row>
    <row r="187" spans="1:8" s="3" customFormat="1" x14ac:dyDescent="0.2">
      <c r="A187" s="166"/>
      <c r="B187" s="29"/>
      <c r="C187" s="78"/>
      <c r="D187" s="78"/>
      <c r="E187" s="78"/>
      <c r="F187" s="78"/>
      <c r="G187" s="29"/>
      <c r="H187" s="29"/>
    </row>
    <row r="188" spans="1:8" s="3" customFormat="1" x14ac:dyDescent="0.2">
      <c r="A188" s="166"/>
      <c r="B188" s="29"/>
      <c r="C188" s="78"/>
      <c r="D188" s="78"/>
      <c r="E188" s="78"/>
      <c r="F188" s="78"/>
      <c r="G188" s="29"/>
      <c r="H188" s="29"/>
    </row>
    <row r="189" spans="1:8" s="3" customFormat="1" x14ac:dyDescent="0.2">
      <c r="A189" s="166"/>
      <c r="B189" s="29"/>
      <c r="C189" s="78"/>
      <c r="D189" s="78"/>
      <c r="E189" s="78"/>
      <c r="F189" s="78"/>
      <c r="G189" s="29"/>
      <c r="H189" s="29"/>
    </row>
    <row r="190" spans="1:8" s="3" customFormat="1" x14ac:dyDescent="0.2">
      <c r="A190" s="166"/>
      <c r="B190" s="29"/>
      <c r="C190" s="78"/>
      <c r="D190" s="78"/>
      <c r="E190" s="78"/>
      <c r="F190" s="78"/>
      <c r="G190" s="29"/>
      <c r="H190" s="29"/>
    </row>
    <row r="191" spans="1:8" s="3" customFormat="1" x14ac:dyDescent="0.2">
      <c r="A191" s="166"/>
      <c r="B191" s="29"/>
      <c r="C191" s="78"/>
      <c r="D191" s="78"/>
      <c r="E191" s="78"/>
      <c r="F191" s="78"/>
      <c r="G191" s="29"/>
      <c r="H191" s="29"/>
    </row>
    <row r="192" spans="1:8" s="3" customFormat="1" x14ac:dyDescent="0.2">
      <c r="A192" s="166"/>
      <c r="B192" s="29"/>
      <c r="C192" s="78"/>
      <c r="D192" s="78"/>
      <c r="E192" s="78"/>
      <c r="F192" s="78"/>
      <c r="G192" s="29"/>
      <c r="H192" s="29"/>
    </row>
    <row r="193" spans="1:8" s="3" customFormat="1" x14ac:dyDescent="0.2">
      <c r="A193" s="166"/>
      <c r="B193" s="29"/>
      <c r="C193" s="78"/>
      <c r="D193" s="78"/>
      <c r="E193" s="78"/>
      <c r="F193" s="78"/>
      <c r="G193" s="29"/>
      <c r="H193" s="29"/>
    </row>
    <row r="194" spans="1:8" s="3" customFormat="1" x14ac:dyDescent="0.2">
      <c r="A194" s="166"/>
      <c r="B194" s="29"/>
      <c r="C194" s="78"/>
      <c r="D194" s="78"/>
      <c r="E194" s="78"/>
      <c r="F194" s="78"/>
      <c r="G194" s="29"/>
      <c r="H194" s="29"/>
    </row>
    <row r="195" spans="1:8" s="3" customFormat="1" x14ac:dyDescent="0.2">
      <c r="A195" s="166"/>
      <c r="B195" s="29"/>
      <c r="C195" s="78"/>
      <c r="D195" s="78"/>
      <c r="E195" s="78"/>
      <c r="F195" s="78"/>
      <c r="G195" s="29"/>
      <c r="H195" s="29"/>
    </row>
    <row r="196" spans="1:8" s="3" customFormat="1" x14ac:dyDescent="0.2">
      <c r="A196" s="166"/>
      <c r="B196" s="29"/>
      <c r="C196" s="78"/>
      <c r="D196" s="78"/>
      <c r="E196" s="78"/>
      <c r="F196" s="78"/>
      <c r="G196" s="29"/>
      <c r="H196" s="29"/>
    </row>
    <row r="197" spans="1:8" s="3" customFormat="1" x14ac:dyDescent="0.2">
      <c r="A197" s="166"/>
      <c r="B197" s="29"/>
      <c r="C197" s="78"/>
      <c r="D197" s="78"/>
      <c r="E197" s="78"/>
      <c r="F197" s="78"/>
      <c r="G197" s="29"/>
      <c r="H197" s="29"/>
    </row>
    <row r="198" spans="1:8" s="3" customFormat="1" x14ac:dyDescent="0.2">
      <c r="A198" s="166"/>
      <c r="B198" s="29"/>
      <c r="C198" s="78"/>
      <c r="D198" s="78"/>
      <c r="E198" s="78"/>
      <c r="F198" s="78"/>
      <c r="G198" s="29"/>
      <c r="H198" s="29"/>
    </row>
    <row r="199" spans="1:8" s="3" customFormat="1" x14ac:dyDescent="0.2">
      <c r="A199" s="166"/>
      <c r="B199" s="29"/>
      <c r="C199" s="78"/>
      <c r="D199" s="78"/>
      <c r="E199" s="78"/>
      <c r="F199" s="78"/>
      <c r="G199" s="29"/>
      <c r="H199" s="29"/>
    </row>
    <row r="200" spans="1:8" s="3" customFormat="1" x14ac:dyDescent="0.2">
      <c r="A200" s="166"/>
      <c r="B200" s="29"/>
      <c r="C200" s="78"/>
      <c r="D200" s="78"/>
      <c r="E200" s="78"/>
      <c r="F200" s="78"/>
      <c r="G200" s="29"/>
      <c r="H200" s="29"/>
    </row>
    <row r="201" spans="1:8" s="3" customFormat="1" x14ac:dyDescent="0.2">
      <c r="A201" s="166"/>
      <c r="B201" s="29"/>
      <c r="C201" s="78"/>
      <c r="D201" s="78"/>
      <c r="E201" s="78"/>
      <c r="F201" s="78"/>
      <c r="G201" s="29"/>
      <c r="H201" s="29"/>
    </row>
    <row r="202" spans="1:8" s="3" customFormat="1" x14ac:dyDescent="0.2">
      <c r="A202" s="166"/>
      <c r="B202" s="29"/>
      <c r="C202" s="78"/>
      <c r="D202" s="78"/>
      <c r="E202" s="78"/>
      <c r="F202" s="78"/>
      <c r="G202" s="29"/>
      <c r="H202" s="29"/>
    </row>
    <row r="203" spans="1:8" s="3" customFormat="1" x14ac:dyDescent="0.2">
      <c r="A203" s="166"/>
      <c r="B203" s="29"/>
      <c r="C203" s="78"/>
      <c r="D203" s="78"/>
      <c r="E203" s="78"/>
      <c r="F203" s="78"/>
      <c r="G203" s="29"/>
      <c r="H203" s="29"/>
    </row>
    <row r="204" spans="1:8" s="3" customFormat="1" x14ac:dyDescent="0.2">
      <c r="A204" s="166"/>
      <c r="B204" s="29"/>
      <c r="C204" s="78"/>
      <c r="D204" s="78"/>
      <c r="E204" s="78"/>
      <c r="F204" s="78"/>
      <c r="G204" s="29"/>
      <c r="H204" s="29"/>
    </row>
    <row r="205" spans="1:8" s="3" customFormat="1" x14ac:dyDescent="0.2">
      <c r="A205" s="166"/>
      <c r="B205" s="29"/>
      <c r="C205" s="78"/>
      <c r="D205" s="78"/>
      <c r="E205" s="78"/>
      <c r="F205" s="78"/>
      <c r="G205" s="29"/>
      <c r="H205" s="29"/>
    </row>
    <row r="206" spans="1:8" s="3" customFormat="1" x14ac:dyDescent="0.2">
      <c r="A206" s="166"/>
      <c r="B206" s="29"/>
      <c r="C206" s="78"/>
      <c r="D206" s="78"/>
      <c r="E206" s="78"/>
      <c r="F206" s="78"/>
      <c r="G206" s="29"/>
      <c r="H206" s="29"/>
    </row>
    <row r="207" spans="1:8" s="3" customFormat="1" x14ac:dyDescent="0.2">
      <c r="A207" s="166"/>
      <c r="B207" s="29"/>
      <c r="C207" s="78"/>
      <c r="D207" s="78"/>
      <c r="E207" s="78"/>
      <c r="F207" s="78"/>
      <c r="G207" s="29"/>
      <c r="H207" s="29"/>
    </row>
    <row r="208" spans="1:8" s="3" customFormat="1" x14ac:dyDescent="0.2">
      <c r="A208" s="166"/>
      <c r="B208" s="29"/>
      <c r="C208" s="78"/>
      <c r="D208" s="78"/>
      <c r="E208" s="78"/>
      <c r="F208" s="78"/>
      <c r="G208" s="29"/>
      <c r="H208" s="29"/>
    </row>
    <row r="209" spans="1:8" s="3" customFormat="1" x14ac:dyDescent="0.2">
      <c r="A209" s="166"/>
      <c r="B209" s="29"/>
      <c r="C209" s="78"/>
      <c r="D209" s="78"/>
      <c r="E209" s="78"/>
      <c r="F209" s="78"/>
      <c r="G209" s="29"/>
      <c r="H209" s="29"/>
    </row>
    <row r="210" spans="1:8" s="3" customFormat="1" x14ac:dyDescent="0.2">
      <c r="A210" s="166"/>
      <c r="B210" s="29"/>
      <c r="C210" s="78"/>
      <c r="D210" s="78"/>
      <c r="E210" s="78"/>
      <c r="F210" s="78"/>
      <c r="G210" s="29"/>
      <c r="H210" s="29"/>
    </row>
    <row r="211" spans="1:8" s="3" customFormat="1" x14ac:dyDescent="0.2">
      <c r="A211" s="166"/>
      <c r="B211" s="29"/>
      <c r="C211" s="78"/>
      <c r="D211" s="78"/>
      <c r="E211" s="78"/>
      <c r="F211" s="78"/>
      <c r="G211" s="29"/>
      <c r="H211" s="29"/>
    </row>
    <row r="212" spans="1:8" s="3" customFormat="1" x14ac:dyDescent="0.2">
      <c r="A212" s="166"/>
      <c r="B212" s="29"/>
      <c r="C212" s="78"/>
      <c r="D212" s="78"/>
      <c r="E212" s="78"/>
      <c r="F212" s="78"/>
      <c r="G212" s="29"/>
      <c r="H212" s="29"/>
    </row>
    <row r="213" spans="1:8" s="3" customFormat="1" x14ac:dyDescent="0.2">
      <c r="A213" s="166"/>
      <c r="B213" s="29"/>
      <c r="C213" s="78"/>
      <c r="D213" s="78"/>
      <c r="E213" s="78"/>
      <c r="F213" s="78"/>
      <c r="G213" s="29"/>
      <c r="H213" s="29"/>
    </row>
    <row r="214" spans="1:8" s="3" customFormat="1" x14ac:dyDescent="0.2">
      <c r="A214" s="166"/>
      <c r="B214" s="29"/>
      <c r="C214" s="78"/>
      <c r="D214" s="78"/>
      <c r="E214" s="78"/>
      <c r="F214" s="78"/>
      <c r="G214" s="29"/>
      <c r="H214" s="29"/>
    </row>
    <row r="215" spans="1:8" s="3" customFormat="1" x14ac:dyDescent="0.2">
      <c r="A215" s="166"/>
      <c r="B215" s="29"/>
      <c r="C215" s="78"/>
      <c r="D215" s="78"/>
      <c r="E215" s="78"/>
      <c r="F215" s="78"/>
      <c r="G215" s="29"/>
      <c r="H215" s="29"/>
    </row>
    <row r="216" spans="1:8" s="3" customFormat="1" x14ac:dyDescent="0.2">
      <c r="A216" s="166"/>
      <c r="B216" s="29"/>
      <c r="C216" s="78"/>
      <c r="D216" s="78"/>
      <c r="E216" s="78"/>
      <c r="F216" s="78"/>
      <c r="G216" s="29"/>
      <c r="H216" s="29"/>
    </row>
    <row r="217" spans="1:8" s="3" customFormat="1" x14ac:dyDescent="0.2">
      <c r="A217" s="166"/>
      <c r="B217" s="29"/>
      <c r="C217" s="78"/>
      <c r="D217" s="78"/>
      <c r="E217" s="78"/>
      <c r="F217" s="78"/>
      <c r="G217" s="29"/>
      <c r="H217" s="29"/>
    </row>
    <row r="218" spans="1:8" s="3" customFormat="1" x14ac:dyDescent="0.2">
      <c r="A218" s="166"/>
      <c r="B218" s="29"/>
      <c r="C218" s="78"/>
      <c r="D218" s="78"/>
      <c r="E218" s="78"/>
      <c r="F218" s="78"/>
      <c r="G218" s="29"/>
      <c r="H218" s="29"/>
    </row>
    <row r="219" spans="1:8" s="3" customFormat="1" x14ac:dyDescent="0.2">
      <c r="A219" s="166"/>
      <c r="B219" s="29"/>
      <c r="C219" s="78"/>
      <c r="D219" s="78"/>
      <c r="E219" s="78"/>
      <c r="F219" s="78"/>
      <c r="G219" s="29"/>
      <c r="H219" s="29"/>
    </row>
    <row r="220" spans="1:8" s="3" customFormat="1" x14ac:dyDescent="0.2">
      <c r="A220" s="166"/>
      <c r="B220" s="29"/>
      <c r="C220" s="78"/>
      <c r="D220" s="78"/>
      <c r="E220" s="78"/>
      <c r="F220" s="78"/>
      <c r="G220" s="29"/>
      <c r="H220" s="29"/>
    </row>
    <row r="221" spans="1:8" s="3" customFormat="1" x14ac:dyDescent="0.2">
      <c r="A221" s="166"/>
      <c r="B221" s="29"/>
      <c r="C221" s="78"/>
      <c r="D221" s="78"/>
      <c r="E221" s="78"/>
      <c r="F221" s="78"/>
      <c r="G221" s="29"/>
      <c r="H221" s="29"/>
    </row>
    <row r="222" spans="1:8" s="3" customFormat="1" x14ac:dyDescent="0.2">
      <c r="A222" s="166"/>
      <c r="B222" s="29"/>
      <c r="C222" s="78"/>
      <c r="D222" s="78"/>
      <c r="E222" s="78"/>
      <c r="F222" s="78"/>
      <c r="G222" s="29"/>
      <c r="H222" s="29"/>
    </row>
    <row r="223" spans="1:8" s="3" customFormat="1" x14ac:dyDescent="0.2">
      <c r="A223" s="166"/>
      <c r="B223" s="29"/>
      <c r="C223" s="78"/>
      <c r="D223" s="78"/>
      <c r="E223" s="78"/>
      <c r="F223" s="78"/>
      <c r="G223" s="29"/>
      <c r="H223" s="29"/>
    </row>
    <row r="224" spans="1:8" s="3" customFormat="1" x14ac:dyDescent="0.2">
      <c r="A224" s="166"/>
      <c r="B224" s="29"/>
      <c r="C224" s="78"/>
      <c r="D224" s="78"/>
      <c r="E224" s="78"/>
      <c r="F224" s="78"/>
      <c r="G224" s="29"/>
      <c r="H224" s="29"/>
    </row>
    <row r="225" spans="1:8" s="3" customFormat="1" x14ac:dyDescent="0.2">
      <c r="A225" s="166"/>
      <c r="B225" s="29"/>
      <c r="C225" s="78"/>
      <c r="D225" s="78"/>
      <c r="E225" s="78"/>
      <c r="F225" s="78"/>
      <c r="G225" s="29"/>
      <c r="H225" s="29"/>
    </row>
    <row r="226" spans="1:8" s="3" customFormat="1" x14ac:dyDescent="0.2">
      <c r="A226" s="166"/>
      <c r="B226" s="29"/>
      <c r="C226" s="78"/>
      <c r="D226" s="78"/>
      <c r="E226" s="78"/>
      <c r="F226" s="78"/>
      <c r="G226" s="29"/>
      <c r="H226" s="29"/>
    </row>
    <row r="227" spans="1:8" s="3" customFormat="1" x14ac:dyDescent="0.2">
      <c r="A227" s="166"/>
      <c r="B227" s="29"/>
      <c r="C227" s="78"/>
      <c r="D227" s="78"/>
      <c r="E227" s="78"/>
      <c r="F227" s="78"/>
      <c r="G227" s="29"/>
      <c r="H227" s="29"/>
    </row>
    <row r="228" spans="1:8" s="3" customFormat="1" x14ac:dyDescent="0.2">
      <c r="A228" s="166"/>
      <c r="B228" s="29"/>
      <c r="C228" s="78"/>
      <c r="D228" s="78"/>
      <c r="E228" s="78"/>
      <c r="F228" s="78"/>
      <c r="G228" s="29"/>
      <c r="H228" s="29"/>
    </row>
    <row r="229" spans="1:8" s="3" customFormat="1" x14ac:dyDescent="0.2">
      <c r="A229" s="166"/>
      <c r="B229" s="29"/>
      <c r="C229" s="78"/>
      <c r="D229" s="78"/>
      <c r="E229" s="78"/>
      <c r="F229" s="78"/>
      <c r="G229" s="29"/>
      <c r="H229" s="29"/>
    </row>
    <row r="230" spans="1:8" s="3" customFormat="1" x14ac:dyDescent="0.2">
      <c r="A230" s="166"/>
      <c r="B230" s="29"/>
      <c r="C230" s="78"/>
      <c r="D230" s="78"/>
      <c r="E230" s="78"/>
      <c r="F230" s="78"/>
      <c r="G230" s="29"/>
      <c r="H230" s="29"/>
    </row>
    <row r="231" spans="1:8" s="3" customFormat="1" x14ac:dyDescent="0.2">
      <c r="A231" s="166"/>
      <c r="B231" s="29"/>
      <c r="C231" s="78"/>
      <c r="D231" s="78"/>
      <c r="E231" s="78"/>
      <c r="F231" s="78"/>
      <c r="G231" s="29"/>
      <c r="H231" s="29"/>
    </row>
    <row r="232" spans="1:8" s="3" customFormat="1" x14ac:dyDescent="0.2">
      <c r="A232" s="166"/>
      <c r="B232" s="29"/>
      <c r="C232" s="78"/>
      <c r="D232" s="78"/>
      <c r="E232" s="78"/>
      <c r="F232" s="78"/>
      <c r="G232" s="29"/>
      <c r="H232" s="29"/>
    </row>
    <row r="233" spans="1:8" s="3" customFormat="1" x14ac:dyDescent="0.2">
      <c r="A233" s="166"/>
      <c r="B233" s="29"/>
      <c r="C233" s="78"/>
      <c r="D233" s="78"/>
      <c r="E233" s="78"/>
      <c r="F233" s="78"/>
      <c r="G233" s="29"/>
      <c r="H233" s="29"/>
    </row>
    <row r="234" spans="1:8" s="3" customFormat="1" x14ac:dyDescent="0.2">
      <c r="A234" s="166"/>
      <c r="B234" s="29"/>
      <c r="C234" s="78"/>
      <c r="D234" s="78"/>
      <c r="E234" s="78"/>
      <c r="F234" s="78"/>
      <c r="G234" s="29"/>
      <c r="H234" s="29"/>
    </row>
    <row r="235" spans="1:8" s="3" customFormat="1" x14ac:dyDescent="0.2">
      <c r="A235" s="166"/>
      <c r="B235" s="29"/>
      <c r="C235" s="78"/>
      <c r="D235" s="78"/>
      <c r="E235" s="78"/>
      <c r="F235" s="78"/>
      <c r="G235" s="29"/>
      <c r="H235" s="29"/>
    </row>
    <row r="236" spans="1:8" s="3" customFormat="1" x14ac:dyDescent="0.2">
      <c r="A236" s="166"/>
      <c r="B236" s="29"/>
      <c r="C236" s="78"/>
      <c r="D236" s="78"/>
      <c r="E236" s="78"/>
      <c r="F236" s="78"/>
      <c r="G236" s="29"/>
      <c r="H236" s="29"/>
    </row>
    <row r="237" spans="1:8" s="3" customFormat="1" x14ac:dyDescent="0.2">
      <c r="A237" s="166"/>
      <c r="B237" s="29"/>
      <c r="C237" s="78"/>
      <c r="D237" s="78"/>
      <c r="E237" s="78"/>
      <c r="F237" s="78"/>
      <c r="G237" s="29"/>
      <c r="H237" s="29"/>
    </row>
    <row r="238" spans="1:8" s="3" customFormat="1" x14ac:dyDescent="0.2">
      <c r="A238" s="166"/>
      <c r="B238" s="29"/>
      <c r="C238" s="78"/>
      <c r="D238" s="78"/>
      <c r="E238" s="78"/>
      <c r="F238" s="78"/>
      <c r="G238" s="29"/>
      <c r="H238" s="29"/>
    </row>
    <row r="239" spans="1:8" s="3" customFormat="1" x14ac:dyDescent="0.2">
      <c r="A239" s="166"/>
      <c r="B239" s="29"/>
      <c r="C239" s="78"/>
      <c r="D239" s="78"/>
      <c r="E239" s="78"/>
      <c r="F239" s="78"/>
      <c r="G239" s="29"/>
      <c r="H239" s="29"/>
    </row>
    <row r="240" spans="1:8" s="3" customFormat="1" x14ac:dyDescent="0.2">
      <c r="A240" s="166"/>
      <c r="B240" s="29"/>
      <c r="C240" s="78"/>
      <c r="D240" s="78"/>
      <c r="E240" s="78"/>
      <c r="F240" s="78"/>
      <c r="G240" s="29"/>
      <c r="H240" s="29"/>
    </row>
    <row r="241" spans="1:8" s="3" customFormat="1" x14ac:dyDescent="0.2">
      <c r="A241" s="166"/>
      <c r="B241" s="29"/>
      <c r="C241" s="78"/>
      <c r="D241" s="78"/>
      <c r="E241" s="78"/>
      <c r="F241" s="78"/>
      <c r="G241" s="29"/>
      <c r="H241" s="29"/>
    </row>
    <row r="242" spans="1:8" s="3" customFormat="1" x14ac:dyDescent="0.2">
      <c r="A242" s="166"/>
      <c r="B242" s="29"/>
      <c r="C242" s="78"/>
      <c r="D242" s="78"/>
      <c r="E242" s="78"/>
      <c r="F242" s="78"/>
      <c r="G242" s="29"/>
      <c r="H242" s="29"/>
    </row>
    <row r="243" spans="1:8" s="3" customFormat="1" x14ac:dyDescent="0.2">
      <c r="A243" s="166"/>
      <c r="B243" s="29"/>
      <c r="C243" s="78"/>
      <c r="D243" s="78"/>
      <c r="E243" s="78"/>
      <c r="F243" s="78"/>
      <c r="G243" s="29"/>
      <c r="H243" s="29"/>
    </row>
    <row r="244" spans="1:8" s="3" customFormat="1" x14ac:dyDescent="0.2">
      <c r="A244" s="166"/>
      <c r="B244" s="29"/>
      <c r="C244" s="78"/>
      <c r="D244" s="78"/>
      <c r="E244" s="78"/>
      <c r="F244" s="78"/>
      <c r="G244" s="29"/>
      <c r="H244" s="29"/>
    </row>
    <row r="245" spans="1:8" s="3" customFormat="1" x14ac:dyDescent="0.2">
      <c r="A245" s="166"/>
      <c r="B245" s="29"/>
      <c r="C245" s="78"/>
      <c r="D245" s="78"/>
      <c r="E245" s="78"/>
      <c r="F245" s="78"/>
      <c r="G245" s="29"/>
      <c r="H245" s="29"/>
    </row>
    <row r="246" spans="1:8" s="3" customFormat="1" x14ac:dyDescent="0.2">
      <c r="A246" s="166"/>
      <c r="B246" s="29"/>
      <c r="C246" s="78"/>
      <c r="D246" s="78"/>
      <c r="E246" s="78"/>
      <c r="F246" s="78"/>
      <c r="G246" s="29"/>
      <c r="H246" s="29"/>
    </row>
    <row r="247" spans="1:8" s="3" customFormat="1" x14ac:dyDescent="0.2">
      <c r="A247" s="166"/>
      <c r="B247" s="29"/>
      <c r="C247" s="78"/>
      <c r="D247" s="78"/>
      <c r="E247" s="78"/>
      <c r="F247" s="78"/>
      <c r="G247" s="29"/>
      <c r="H247" s="29"/>
    </row>
    <row r="248" spans="1:8" s="3" customFormat="1" x14ac:dyDescent="0.2">
      <c r="A248" s="166"/>
      <c r="B248" s="29"/>
      <c r="C248" s="78"/>
      <c r="D248" s="78"/>
      <c r="E248" s="78"/>
      <c r="F248" s="78"/>
      <c r="G248" s="29"/>
      <c r="H248" s="29"/>
    </row>
    <row r="249" spans="1:8" s="3" customFormat="1" x14ac:dyDescent="0.2">
      <c r="A249" s="166"/>
      <c r="B249" s="29"/>
      <c r="C249" s="78"/>
      <c r="D249" s="78"/>
      <c r="E249" s="78"/>
      <c r="F249" s="78"/>
      <c r="G249" s="29"/>
      <c r="H249" s="29"/>
    </row>
    <row r="250" spans="1:8" s="3" customFormat="1" x14ac:dyDescent="0.2">
      <c r="A250" s="166"/>
      <c r="B250" s="29"/>
      <c r="C250" s="78"/>
      <c r="D250" s="78"/>
      <c r="E250" s="78"/>
      <c r="F250" s="78"/>
      <c r="G250" s="29"/>
      <c r="H250" s="29"/>
    </row>
    <row r="251" spans="1:8" s="3" customFormat="1" x14ac:dyDescent="0.2">
      <c r="A251" s="166"/>
      <c r="B251" s="29"/>
      <c r="C251" s="78"/>
      <c r="D251" s="78"/>
      <c r="E251" s="78"/>
      <c r="F251" s="78"/>
      <c r="G251" s="29"/>
      <c r="H251" s="29"/>
    </row>
    <row r="252" spans="1:8" s="3" customFormat="1" x14ac:dyDescent="0.2">
      <c r="A252" s="166"/>
      <c r="B252" s="29"/>
      <c r="C252" s="78"/>
      <c r="D252" s="78"/>
      <c r="E252" s="78"/>
      <c r="F252" s="78"/>
      <c r="G252" s="29"/>
      <c r="H252" s="29"/>
    </row>
    <row r="253" spans="1:8" s="3" customFormat="1" x14ac:dyDescent="0.2">
      <c r="A253" s="166"/>
      <c r="B253" s="29"/>
      <c r="C253" s="78"/>
      <c r="D253" s="78"/>
      <c r="E253" s="78"/>
      <c r="F253" s="78"/>
      <c r="G253" s="29"/>
      <c r="H253" s="29"/>
    </row>
    <row r="254" spans="1:8" s="3" customFormat="1" x14ac:dyDescent="0.2">
      <c r="A254" s="166"/>
      <c r="B254" s="29"/>
      <c r="C254" s="78"/>
      <c r="D254" s="78"/>
      <c r="E254" s="78"/>
      <c r="F254" s="78"/>
      <c r="G254" s="29"/>
      <c r="H254" s="29"/>
    </row>
    <row r="255" spans="1:8" s="3" customFormat="1" x14ac:dyDescent="0.2">
      <c r="A255" s="166"/>
      <c r="B255" s="29"/>
      <c r="C255" s="78"/>
      <c r="D255" s="78"/>
      <c r="E255" s="78"/>
      <c r="F255" s="78"/>
      <c r="G255" s="29"/>
      <c r="H255" s="29"/>
    </row>
    <row r="256" spans="1:8" s="3" customFormat="1" x14ac:dyDescent="0.2">
      <c r="A256" s="166"/>
      <c r="B256" s="29"/>
      <c r="C256" s="78"/>
      <c r="D256" s="78"/>
      <c r="E256" s="78"/>
      <c r="F256" s="78"/>
      <c r="G256" s="29"/>
      <c r="H256" s="29"/>
    </row>
    <row r="257" spans="1:8" s="3" customFormat="1" x14ac:dyDescent="0.2">
      <c r="A257" s="166"/>
      <c r="B257" s="29"/>
      <c r="C257" s="78"/>
      <c r="D257" s="78"/>
      <c r="E257" s="78"/>
      <c r="F257" s="78"/>
      <c r="G257" s="29"/>
      <c r="H257" s="29"/>
    </row>
    <row r="258" spans="1:8" s="3" customFormat="1" x14ac:dyDescent="0.2">
      <c r="A258" s="166"/>
      <c r="B258" s="29"/>
      <c r="C258" s="78"/>
      <c r="D258" s="78"/>
      <c r="E258" s="78"/>
      <c r="F258" s="78"/>
      <c r="G258" s="29"/>
      <c r="H258" s="29"/>
    </row>
    <row r="259" spans="1:8" s="3" customFormat="1" x14ac:dyDescent="0.2">
      <c r="A259" s="166"/>
      <c r="B259" s="29"/>
      <c r="C259" s="78"/>
      <c r="D259" s="78"/>
      <c r="E259" s="78"/>
      <c r="F259" s="78"/>
      <c r="G259" s="29"/>
      <c r="H259" s="29"/>
    </row>
    <row r="260" spans="1:8" s="3" customFormat="1" x14ac:dyDescent="0.2">
      <c r="A260" s="166"/>
      <c r="B260" s="29"/>
      <c r="C260" s="78"/>
      <c r="D260" s="78"/>
      <c r="E260" s="78"/>
      <c r="F260" s="78"/>
      <c r="G260" s="29"/>
      <c r="H260" s="29"/>
    </row>
    <row r="261" spans="1:8" s="3" customFormat="1" x14ac:dyDescent="0.2">
      <c r="A261" s="166"/>
      <c r="B261" s="29"/>
      <c r="C261" s="78"/>
      <c r="D261" s="78"/>
      <c r="E261" s="78"/>
      <c r="F261" s="78"/>
      <c r="G261" s="29"/>
      <c r="H261" s="29"/>
    </row>
    <row r="262" spans="1:8" s="3" customFormat="1" x14ac:dyDescent="0.2">
      <c r="A262" s="166"/>
      <c r="B262" s="29"/>
      <c r="C262" s="78"/>
      <c r="D262" s="78"/>
      <c r="E262" s="78"/>
      <c r="F262" s="78"/>
      <c r="G262" s="29"/>
      <c r="H262" s="29"/>
    </row>
    <row r="263" spans="1:8" s="3" customFormat="1" x14ac:dyDescent="0.2">
      <c r="A263" s="166"/>
      <c r="B263" s="29"/>
      <c r="C263" s="78"/>
      <c r="D263" s="78"/>
      <c r="E263" s="78"/>
      <c r="F263" s="78"/>
      <c r="G263" s="29"/>
      <c r="H263" s="29"/>
    </row>
    <row r="264" spans="1:8" s="3" customFormat="1" x14ac:dyDescent="0.2">
      <c r="A264" s="166"/>
      <c r="B264" s="29"/>
      <c r="C264" s="78"/>
      <c r="D264" s="78"/>
      <c r="E264" s="78"/>
      <c r="F264" s="78"/>
      <c r="G264" s="29"/>
      <c r="H264" s="29"/>
    </row>
    <row r="265" spans="1:8" s="3" customFormat="1" x14ac:dyDescent="0.2">
      <c r="A265" s="166"/>
      <c r="B265" s="29"/>
      <c r="C265" s="78"/>
      <c r="D265" s="78"/>
      <c r="E265" s="78"/>
      <c r="F265" s="78"/>
      <c r="G265" s="29"/>
      <c r="H265" s="29"/>
    </row>
    <row r="266" spans="1:8" s="3" customFormat="1" x14ac:dyDescent="0.2">
      <c r="A266" s="166"/>
      <c r="B266" s="29"/>
      <c r="C266" s="78"/>
      <c r="D266" s="78"/>
      <c r="E266" s="78"/>
      <c r="F266" s="78"/>
      <c r="G266" s="29"/>
      <c r="H266" s="29"/>
    </row>
    <row r="267" spans="1:8" s="3" customFormat="1" x14ac:dyDescent="0.2">
      <c r="A267" s="166"/>
      <c r="B267" s="29"/>
      <c r="C267" s="78"/>
      <c r="D267" s="78"/>
      <c r="E267" s="78"/>
      <c r="F267" s="78"/>
      <c r="G267" s="29"/>
      <c r="H267" s="29"/>
    </row>
    <row r="268" spans="1:8" s="3" customFormat="1" x14ac:dyDescent="0.2">
      <c r="A268" s="166"/>
      <c r="B268" s="29"/>
      <c r="C268" s="78"/>
      <c r="D268" s="78"/>
      <c r="E268" s="78"/>
      <c r="F268" s="78"/>
      <c r="G268" s="29"/>
      <c r="H268" s="29"/>
    </row>
    <row r="269" spans="1:8" s="3" customFormat="1" x14ac:dyDescent="0.2">
      <c r="A269" s="42"/>
      <c r="C269" s="74"/>
      <c r="D269" s="74"/>
      <c r="E269" s="74"/>
      <c r="F269" s="74"/>
    </row>
    <row r="270" spans="1:8" s="3" customFormat="1" x14ac:dyDescent="0.2">
      <c r="A270" s="42"/>
      <c r="C270" s="74"/>
      <c r="D270" s="74"/>
      <c r="E270" s="74"/>
      <c r="F270" s="74"/>
    </row>
    <row r="271" spans="1:8" s="3" customFormat="1" x14ac:dyDescent="0.2">
      <c r="A271" s="42"/>
      <c r="C271" s="74"/>
      <c r="D271" s="74"/>
      <c r="E271" s="74"/>
      <c r="F271" s="74"/>
    </row>
    <row r="272" spans="1:8" s="3" customFormat="1" x14ac:dyDescent="0.2">
      <c r="A272" s="42"/>
      <c r="C272" s="74"/>
      <c r="D272" s="74"/>
      <c r="E272" s="74"/>
      <c r="F272" s="74"/>
    </row>
    <row r="273" spans="1:6" s="3" customFormat="1" x14ac:dyDescent="0.2">
      <c r="A273" s="42"/>
      <c r="C273" s="74"/>
      <c r="D273" s="74"/>
      <c r="E273" s="74"/>
      <c r="F273" s="74"/>
    </row>
    <row r="274" spans="1:6" s="3" customFormat="1" x14ac:dyDescent="0.2">
      <c r="A274" s="42"/>
      <c r="C274" s="74"/>
      <c r="D274" s="74"/>
      <c r="E274" s="74"/>
      <c r="F274" s="74"/>
    </row>
    <row r="275" spans="1:6" s="3" customFormat="1" x14ac:dyDescent="0.2">
      <c r="A275" s="42"/>
      <c r="C275" s="74"/>
      <c r="D275" s="74"/>
      <c r="E275" s="74"/>
      <c r="F275" s="74"/>
    </row>
    <row r="276" spans="1:6" s="3" customFormat="1" x14ac:dyDescent="0.2">
      <c r="A276" s="42"/>
      <c r="C276" s="74"/>
      <c r="D276" s="74"/>
      <c r="E276" s="74"/>
      <c r="F276" s="74"/>
    </row>
    <row r="277" spans="1:6" s="3" customFormat="1" x14ac:dyDescent="0.2">
      <c r="A277" s="42"/>
      <c r="C277" s="74"/>
      <c r="D277" s="74"/>
      <c r="E277" s="74"/>
      <c r="F277" s="74"/>
    </row>
    <row r="278" spans="1:6" s="3" customFormat="1" x14ac:dyDescent="0.2">
      <c r="A278" s="42"/>
      <c r="C278" s="74"/>
      <c r="D278" s="74"/>
      <c r="E278" s="74"/>
      <c r="F278" s="74"/>
    </row>
    <row r="279" spans="1:6" s="3" customFormat="1" x14ac:dyDescent="0.2">
      <c r="A279" s="42"/>
      <c r="C279" s="74"/>
      <c r="D279" s="74"/>
      <c r="E279" s="74"/>
      <c r="F279" s="74"/>
    </row>
    <row r="280" spans="1:6" s="3" customFormat="1" x14ac:dyDescent="0.2">
      <c r="A280" s="42"/>
      <c r="C280" s="74"/>
      <c r="D280" s="74"/>
      <c r="E280" s="74"/>
      <c r="F280" s="74"/>
    </row>
    <row r="281" spans="1:6" s="3" customFormat="1" x14ac:dyDescent="0.2">
      <c r="A281" s="42"/>
      <c r="C281" s="74"/>
      <c r="D281" s="74"/>
      <c r="E281" s="74"/>
      <c r="F281" s="74"/>
    </row>
    <row r="282" spans="1:6" s="3" customFormat="1" x14ac:dyDescent="0.2">
      <c r="A282" s="42"/>
      <c r="C282" s="74"/>
      <c r="D282" s="74"/>
      <c r="E282" s="74"/>
      <c r="F282" s="74"/>
    </row>
    <row r="283" spans="1:6" s="3" customFormat="1" x14ac:dyDescent="0.2">
      <c r="A283" s="42"/>
      <c r="C283" s="74"/>
      <c r="D283" s="74"/>
      <c r="E283" s="74"/>
      <c r="F283" s="74"/>
    </row>
    <row r="284" spans="1:6" s="3" customFormat="1" x14ac:dyDescent="0.2">
      <c r="A284" s="42"/>
      <c r="C284" s="74"/>
      <c r="D284" s="74"/>
      <c r="E284" s="74"/>
      <c r="F284" s="74"/>
    </row>
    <row r="285" spans="1:6" s="3" customFormat="1" x14ac:dyDescent="0.2">
      <c r="A285" s="42"/>
      <c r="C285" s="74"/>
      <c r="D285" s="74"/>
      <c r="E285" s="74"/>
      <c r="F285" s="74"/>
    </row>
    <row r="286" spans="1:6" s="3" customFormat="1" x14ac:dyDescent="0.2">
      <c r="A286" s="42"/>
      <c r="C286" s="74"/>
      <c r="D286" s="74"/>
      <c r="E286" s="74"/>
      <c r="F286" s="74"/>
    </row>
    <row r="287" spans="1:6" s="3" customFormat="1" x14ac:dyDescent="0.2">
      <c r="A287" s="42"/>
      <c r="C287" s="74"/>
      <c r="D287" s="74"/>
      <c r="E287" s="74"/>
      <c r="F287" s="74"/>
    </row>
    <row r="288" spans="1:6" s="3" customFormat="1" x14ac:dyDescent="0.2">
      <c r="A288" s="42"/>
      <c r="C288" s="74"/>
      <c r="D288" s="74"/>
      <c r="E288" s="74"/>
      <c r="F288" s="74"/>
    </row>
    <row r="289" spans="1:6" s="3" customFormat="1" x14ac:dyDescent="0.2">
      <c r="A289" s="42"/>
      <c r="C289" s="74"/>
      <c r="D289" s="74"/>
      <c r="E289" s="74"/>
      <c r="F289" s="74"/>
    </row>
    <row r="290" spans="1:6" s="3" customFormat="1" x14ac:dyDescent="0.2">
      <c r="A290" s="42"/>
      <c r="C290" s="74"/>
      <c r="D290" s="74"/>
      <c r="E290" s="74"/>
      <c r="F290" s="74"/>
    </row>
    <row r="291" spans="1:6" s="3" customFormat="1" x14ac:dyDescent="0.2">
      <c r="A291" s="42"/>
      <c r="C291" s="74"/>
      <c r="D291" s="74"/>
      <c r="E291" s="74"/>
      <c r="F291" s="74"/>
    </row>
    <row r="292" spans="1:6" s="3" customFormat="1" x14ac:dyDescent="0.2">
      <c r="A292" s="42"/>
      <c r="C292" s="74"/>
      <c r="D292" s="74"/>
      <c r="E292" s="74"/>
      <c r="F292" s="74"/>
    </row>
    <row r="293" spans="1:6" s="3" customFormat="1" x14ac:dyDescent="0.2">
      <c r="A293" s="42"/>
      <c r="C293" s="74"/>
      <c r="D293" s="74"/>
      <c r="E293" s="74"/>
      <c r="F293" s="74"/>
    </row>
    <row r="294" spans="1:6" s="3" customFormat="1" x14ac:dyDescent="0.2">
      <c r="A294" s="42"/>
      <c r="C294" s="74"/>
      <c r="D294" s="74"/>
      <c r="E294" s="74"/>
      <c r="F294" s="74"/>
    </row>
    <row r="295" spans="1:6" s="3" customFormat="1" x14ac:dyDescent="0.2">
      <c r="A295" s="42"/>
      <c r="C295" s="74"/>
      <c r="D295" s="74"/>
      <c r="E295" s="74"/>
      <c r="F295" s="74"/>
    </row>
    <row r="296" spans="1:6" s="3" customFormat="1" x14ac:dyDescent="0.2">
      <c r="A296" s="42"/>
      <c r="C296" s="74"/>
      <c r="D296" s="74"/>
      <c r="E296" s="74"/>
      <c r="F296" s="74"/>
    </row>
    <row r="297" spans="1:6" s="3" customFormat="1" x14ac:dyDescent="0.2">
      <c r="A297" s="42"/>
      <c r="C297" s="74"/>
      <c r="D297" s="74"/>
      <c r="E297" s="74"/>
      <c r="F297" s="74"/>
    </row>
    <row r="298" spans="1:6" s="3" customFormat="1" x14ac:dyDescent="0.2">
      <c r="A298" s="42"/>
      <c r="C298" s="74"/>
      <c r="D298" s="74"/>
      <c r="E298" s="74"/>
      <c r="F298" s="74"/>
    </row>
    <row r="299" spans="1:6" s="3" customFormat="1" x14ac:dyDescent="0.2">
      <c r="A299" s="42"/>
      <c r="C299" s="74"/>
      <c r="D299" s="74"/>
      <c r="E299" s="74"/>
      <c r="F299" s="74"/>
    </row>
    <row r="300" spans="1:6" s="3" customFormat="1" x14ac:dyDescent="0.2">
      <c r="A300" s="42"/>
      <c r="C300" s="74"/>
      <c r="D300" s="74"/>
      <c r="E300" s="74"/>
      <c r="F300" s="74"/>
    </row>
    <row r="301" spans="1:6" s="3" customFormat="1" x14ac:dyDescent="0.2">
      <c r="A301" s="42"/>
      <c r="C301" s="74"/>
      <c r="D301" s="74"/>
      <c r="E301" s="74"/>
      <c r="F301" s="74"/>
    </row>
    <row r="302" spans="1:6" s="3" customFormat="1" x14ac:dyDescent="0.2">
      <c r="A302" s="42"/>
      <c r="C302" s="74"/>
      <c r="D302" s="74"/>
      <c r="E302" s="74"/>
      <c r="F302" s="74"/>
    </row>
    <row r="303" spans="1:6" s="3" customFormat="1" x14ac:dyDescent="0.2">
      <c r="A303" s="42"/>
      <c r="C303" s="74"/>
      <c r="D303" s="74"/>
      <c r="E303" s="74"/>
      <c r="F303" s="74"/>
    </row>
    <row r="304" spans="1:6" s="3" customFormat="1" x14ac:dyDescent="0.2">
      <c r="A304" s="42"/>
      <c r="C304" s="74"/>
      <c r="D304" s="74"/>
      <c r="E304" s="74"/>
      <c r="F304" s="74"/>
    </row>
    <row r="305" spans="1:6" s="3" customFormat="1" x14ac:dyDescent="0.2">
      <c r="A305" s="42"/>
      <c r="C305" s="74"/>
      <c r="D305" s="74"/>
      <c r="E305" s="74"/>
      <c r="F305" s="74"/>
    </row>
    <row r="306" spans="1:6" s="3" customFormat="1" x14ac:dyDescent="0.2">
      <c r="A306" s="42"/>
      <c r="C306" s="74"/>
      <c r="D306" s="74"/>
      <c r="E306" s="74"/>
      <c r="F306" s="74"/>
    </row>
    <row r="307" spans="1:6" s="3" customFormat="1" x14ac:dyDescent="0.2">
      <c r="A307" s="42"/>
      <c r="C307" s="74"/>
      <c r="D307" s="74"/>
      <c r="E307" s="74"/>
      <c r="F307" s="74"/>
    </row>
    <row r="308" spans="1:6" s="3" customFormat="1" x14ac:dyDescent="0.2">
      <c r="A308" s="42"/>
      <c r="C308" s="74"/>
      <c r="D308" s="74"/>
      <c r="E308" s="74"/>
      <c r="F308" s="74"/>
    </row>
  </sheetData>
  <mergeCells count="3">
    <mergeCell ref="A1:H1"/>
    <mergeCell ref="A3:B3"/>
    <mergeCell ref="A2:B2"/>
  </mergeCells>
  <printOptions horizontalCentered="1"/>
  <pageMargins left="0.74803149606299213" right="0.74803149606299213" top="0.74803149606299213" bottom="0.98425196850393704" header="0.31496062992125984" footer="0.19685039370078741"/>
  <pageSetup paperSize="9" scale="60" firstPageNumber="3" orientation="portrait" useFirstPageNumber="1" r:id="rId1"/>
  <headerFooter alignWithMargins="0">
    <oddFooter>&amp;R&amp;P</oddFooter>
  </headerFooter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zoomScaleNormal="100" workbookViewId="0">
      <selection activeCell="F17" sqref="F17"/>
    </sheetView>
  </sheetViews>
  <sheetFormatPr defaultColWidth="11.42578125" defaultRowHeight="12.75" x14ac:dyDescent="0.2"/>
  <cols>
    <col min="1" max="1" width="5" style="43" bestFit="1" customWidth="1"/>
    <col min="2" max="2" width="52.140625" customWidth="1"/>
    <col min="3" max="4" width="15.28515625" style="70" customWidth="1"/>
    <col min="5" max="5" width="15.85546875" style="70" customWidth="1"/>
    <col min="6" max="6" width="15.28515625" style="70" customWidth="1"/>
    <col min="7" max="8" width="12.7109375" customWidth="1"/>
    <col min="10" max="10" width="13.42578125" bestFit="1" customWidth="1"/>
  </cols>
  <sheetData>
    <row r="1" spans="1:8" ht="15" customHeight="1" x14ac:dyDescent="0.2">
      <c r="A1" s="229"/>
      <c r="B1" s="229"/>
      <c r="C1" s="229"/>
      <c r="D1" s="229"/>
      <c r="E1" s="229"/>
      <c r="F1" s="229"/>
      <c r="G1" s="229"/>
      <c r="H1" s="229"/>
    </row>
    <row r="2" spans="1:8" ht="18.75" customHeight="1" x14ac:dyDescent="0.2">
      <c r="A2" s="230" t="s">
        <v>202</v>
      </c>
      <c r="B2" s="230"/>
      <c r="C2" s="230"/>
      <c r="D2" s="230"/>
      <c r="E2" s="230"/>
      <c r="F2" s="230"/>
      <c r="G2" s="230"/>
      <c r="H2" s="230"/>
    </row>
    <row r="3" spans="1:8" ht="18.75" customHeight="1" x14ac:dyDescent="0.2">
      <c r="A3" s="230"/>
      <c r="B3" s="230"/>
      <c r="C3" s="230"/>
      <c r="D3" s="230"/>
      <c r="E3" s="230"/>
      <c r="F3" s="230"/>
      <c r="G3" s="230"/>
      <c r="H3" s="230"/>
    </row>
    <row r="4" spans="1:8" ht="18.75" customHeight="1" x14ac:dyDescent="0.2">
      <c r="A4" s="230" t="s">
        <v>203</v>
      </c>
      <c r="B4" s="230"/>
      <c r="C4" s="230"/>
      <c r="D4" s="230"/>
      <c r="E4" s="230"/>
      <c r="F4" s="230"/>
      <c r="G4" s="230"/>
      <c r="H4" s="230"/>
    </row>
    <row r="5" spans="1:8" ht="18.75" customHeight="1" x14ac:dyDescent="0.2">
      <c r="A5" s="231"/>
      <c r="B5" s="231"/>
      <c r="C5" s="231"/>
      <c r="D5" s="231"/>
      <c r="E5" s="231"/>
      <c r="F5" s="231"/>
      <c r="G5" s="231"/>
      <c r="H5" s="231"/>
    </row>
    <row r="6" spans="1:8" s="3" customFormat="1" ht="38.25" customHeight="1" x14ac:dyDescent="0.2">
      <c r="A6" s="232" t="s">
        <v>193</v>
      </c>
      <c r="B6" s="232"/>
      <c r="C6" s="140" t="s">
        <v>197</v>
      </c>
      <c r="D6" s="140" t="s">
        <v>213</v>
      </c>
      <c r="E6" s="141" t="s">
        <v>206</v>
      </c>
      <c r="F6" s="140" t="s">
        <v>207</v>
      </c>
      <c r="G6" s="142" t="s">
        <v>194</v>
      </c>
      <c r="H6" s="142" t="s">
        <v>194</v>
      </c>
    </row>
    <row r="7" spans="1:8" s="3" customFormat="1" ht="15" customHeight="1" x14ac:dyDescent="0.2">
      <c r="A7" s="233">
        <v>1</v>
      </c>
      <c r="B7" s="233"/>
      <c r="C7" s="92">
        <v>2</v>
      </c>
      <c r="D7" s="92">
        <v>3</v>
      </c>
      <c r="E7" s="92">
        <v>4</v>
      </c>
      <c r="F7" s="92">
        <v>5</v>
      </c>
      <c r="G7" s="92" t="s">
        <v>214</v>
      </c>
      <c r="H7" s="92" t="s">
        <v>215</v>
      </c>
    </row>
    <row r="8" spans="1:8" s="23" customFormat="1" ht="15" customHeight="1" x14ac:dyDescent="0.2">
      <c r="A8" s="129">
        <v>8</v>
      </c>
      <c r="B8" s="162" t="s">
        <v>25</v>
      </c>
      <c r="C8" s="81">
        <f t="shared" ref="C8:F10" si="0">C9</f>
        <v>2823.24</v>
      </c>
      <c r="D8" s="122">
        <f t="shared" si="0"/>
        <v>26545</v>
      </c>
      <c r="E8" s="122">
        <f t="shared" si="0"/>
        <v>26545</v>
      </c>
      <c r="F8" s="81">
        <f t="shared" si="0"/>
        <v>4705.3999999999996</v>
      </c>
      <c r="G8" s="80">
        <f>F8/C8*100</f>
        <v>166.66666666666669</v>
      </c>
      <c r="H8" s="80">
        <f>F8/E8*100</f>
        <v>17.726125447353549</v>
      </c>
    </row>
    <row r="9" spans="1:8" s="23" customFormat="1" ht="15" customHeight="1" x14ac:dyDescent="0.2">
      <c r="A9" s="129">
        <v>81</v>
      </c>
      <c r="B9" s="162" t="s">
        <v>118</v>
      </c>
      <c r="C9" s="81">
        <f t="shared" si="0"/>
        <v>2823.24</v>
      </c>
      <c r="D9" s="122">
        <v>26545</v>
      </c>
      <c r="E9" s="122">
        <v>26545</v>
      </c>
      <c r="F9" s="81">
        <f t="shared" si="0"/>
        <v>4705.3999999999996</v>
      </c>
      <c r="G9" s="80">
        <f t="shared" ref="G9:G11" si="1">F9/C9*100</f>
        <v>166.66666666666669</v>
      </c>
      <c r="H9" s="80">
        <f t="shared" ref="H9" si="2">F9/E9*100</f>
        <v>17.726125447353549</v>
      </c>
    </row>
    <row r="10" spans="1:8" s="23" customFormat="1" ht="26.25" customHeight="1" x14ac:dyDescent="0.2">
      <c r="A10" s="138">
        <v>816</v>
      </c>
      <c r="B10" s="121" t="s">
        <v>141</v>
      </c>
      <c r="C10" s="118">
        <f t="shared" si="0"/>
        <v>2823.24</v>
      </c>
      <c r="D10" s="119"/>
      <c r="E10" s="119"/>
      <c r="F10" s="118">
        <f t="shared" si="0"/>
        <v>4705.3999999999996</v>
      </c>
      <c r="G10" s="132">
        <f t="shared" si="1"/>
        <v>166.66666666666669</v>
      </c>
      <c r="H10" s="132"/>
    </row>
    <row r="11" spans="1:8" s="28" customFormat="1" ht="26.25" customHeight="1" x14ac:dyDescent="0.2">
      <c r="A11" s="134">
        <v>8163</v>
      </c>
      <c r="B11" s="114" t="s">
        <v>88</v>
      </c>
      <c r="C11" s="118">
        <v>2823.24</v>
      </c>
      <c r="D11" s="119"/>
      <c r="E11" s="119"/>
      <c r="F11" s="118">
        <v>4705.3999999999996</v>
      </c>
      <c r="G11" s="132">
        <f t="shared" si="1"/>
        <v>166.66666666666669</v>
      </c>
      <c r="H11" s="132"/>
    </row>
    <row r="12" spans="1:8" s="3" customFormat="1" ht="15" customHeight="1" x14ac:dyDescent="0.2">
      <c r="A12" s="127"/>
      <c r="B12" s="97"/>
      <c r="C12" s="130"/>
      <c r="D12" s="131"/>
      <c r="E12" s="131"/>
      <c r="F12" s="130"/>
      <c r="G12" s="132"/>
      <c r="H12" s="80"/>
    </row>
    <row r="13" spans="1:8" s="3" customFormat="1" ht="15" customHeight="1" x14ac:dyDescent="0.2">
      <c r="A13" s="129"/>
      <c r="B13" s="120"/>
      <c r="C13" s="81"/>
      <c r="D13" s="122"/>
      <c r="E13" s="122"/>
      <c r="F13" s="81"/>
      <c r="G13" s="132"/>
      <c r="H13" s="80"/>
    </row>
    <row r="14" spans="1:8" s="3" customFormat="1" x14ac:dyDescent="0.2">
      <c r="A14" s="42"/>
      <c r="C14" s="74"/>
      <c r="D14" s="74"/>
      <c r="E14" s="74"/>
      <c r="F14" s="74"/>
    </row>
    <row r="15" spans="1:8" s="3" customFormat="1" x14ac:dyDescent="0.2">
      <c r="A15" s="42"/>
      <c r="C15" s="74"/>
      <c r="D15" s="74"/>
      <c r="E15" s="74"/>
      <c r="F15" s="74"/>
    </row>
    <row r="16" spans="1:8" s="3" customFormat="1" x14ac:dyDescent="0.2">
      <c r="A16" s="42"/>
      <c r="C16" s="74"/>
      <c r="D16" s="74"/>
      <c r="E16" s="74"/>
      <c r="F16" s="74"/>
    </row>
    <row r="17" spans="1:6" s="3" customFormat="1" x14ac:dyDescent="0.2">
      <c r="A17" s="42"/>
      <c r="C17" s="74"/>
      <c r="D17" s="74"/>
      <c r="E17" s="74"/>
      <c r="F17" s="74"/>
    </row>
    <row r="18" spans="1:6" s="3" customFormat="1" x14ac:dyDescent="0.2">
      <c r="A18" s="42"/>
      <c r="C18" s="74"/>
      <c r="D18" s="74"/>
      <c r="E18" s="74"/>
      <c r="F18" s="74"/>
    </row>
    <row r="19" spans="1:6" s="3" customFormat="1" x14ac:dyDescent="0.2">
      <c r="A19" s="42"/>
      <c r="C19" s="74"/>
      <c r="D19" s="74"/>
      <c r="E19" s="74"/>
      <c r="F19" s="74"/>
    </row>
    <row r="20" spans="1:6" s="3" customFormat="1" x14ac:dyDescent="0.2">
      <c r="A20" s="42"/>
      <c r="C20" s="74"/>
      <c r="D20" s="74"/>
      <c r="E20" s="74"/>
      <c r="F20" s="74"/>
    </row>
    <row r="21" spans="1:6" s="3" customFormat="1" x14ac:dyDescent="0.2">
      <c r="A21" s="42"/>
      <c r="C21" s="74"/>
      <c r="D21" s="74"/>
      <c r="E21" s="74"/>
      <c r="F21" s="74"/>
    </row>
    <row r="22" spans="1:6" s="3" customFormat="1" x14ac:dyDescent="0.2">
      <c r="A22" s="42"/>
      <c r="C22" s="74"/>
      <c r="D22" s="74"/>
      <c r="E22" s="74"/>
      <c r="F22" s="74"/>
    </row>
    <row r="23" spans="1:6" s="3" customFormat="1" x14ac:dyDescent="0.2">
      <c r="A23" s="42"/>
      <c r="C23" s="74"/>
      <c r="D23" s="74"/>
      <c r="E23" s="74"/>
      <c r="F23" s="74"/>
    </row>
    <row r="24" spans="1:6" s="3" customFormat="1" x14ac:dyDescent="0.2">
      <c r="A24" s="42"/>
      <c r="C24" s="74"/>
      <c r="D24" s="74"/>
      <c r="E24" s="74"/>
      <c r="F24" s="74"/>
    </row>
    <row r="25" spans="1:6" s="3" customFormat="1" x14ac:dyDescent="0.2">
      <c r="A25" s="42"/>
      <c r="C25" s="74"/>
      <c r="D25" s="74"/>
      <c r="E25" s="74"/>
      <c r="F25" s="74"/>
    </row>
    <row r="26" spans="1:6" s="3" customFormat="1" x14ac:dyDescent="0.2">
      <c r="A26" s="42"/>
      <c r="C26" s="74"/>
      <c r="D26" s="74"/>
      <c r="E26" s="74"/>
      <c r="F26" s="74"/>
    </row>
    <row r="27" spans="1:6" s="3" customFormat="1" x14ac:dyDescent="0.2">
      <c r="A27" s="42"/>
      <c r="C27" s="74"/>
      <c r="D27" s="74"/>
      <c r="E27" s="74"/>
      <c r="F27" s="74"/>
    </row>
    <row r="28" spans="1:6" s="3" customFormat="1" x14ac:dyDescent="0.2">
      <c r="A28" s="42"/>
      <c r="C28" s="74"/>
      <c r="D28" s="74"/>
      <c r="E28" s="74"/>
      <c r="F28" s="74"/>
    </row>
    <row r="29" spans="1:6" s="3" customFormat="1" x14ac:dyDescent="0.2">
      <c r="A29" s="42"/>
      <c r="C29" s="74"/>
      <c r="D29" s="74"/>
      <c r="E29" s="74"/>
      <c r="F29" s="74"/>
    </row>
    <row r="30" spans="1:6" s="3" customFormat="1" x14ac:dyDescent="0.2">
      <c r="A30" s="42"/>
      <c r="C30" s="74"/>
      <c r="D30" s="74"/>
      <c r="E30" s="74"/>
      <c r="F30" s="74"/>
    </row>
    <row r="31" spans="1:6" s="3" customFormat="1" x14ac:dyDescent="0.2">
      <c r="A31" s="42"/>
      <c r="C31" s="74"/>
      <c r="D31" s="74"/>
      <c r="E31" s="74"/>
      <c r="F31" s="74"/>
    </row>
    <row r="32" spans="1:6" s="3" customFormat="1" x14ac:dyDescent="0.2">
      <c r="A32" s="42"/>
      <c r="C32" s="74"/>
      <c r="D32" s="74"/>
      <c r="E32" s="74"/>
      <c r="F32" s="74"/>
    </row>
    <row r="33" spans="1:6" s="3" customFormat="1" x14ac:dyDescent="0.2">
      <c r="A33" s="42"/>
      <c r="C33" s="74"/>
      <c r="D33" s="74"/>
      <c r="E33" s="74"/>
      <c r="F33" s="74"/>
    </row>
    <row r="34" spans="1:6" s="3" customFormat="1" x14ac:dyDescent="0.2">
      <c r="A34" s="42"/>
      <c r="C34" s="74"/>
      <c r="D34" s="74"/>
      <c r="E34" s="74"/>
      <c r="F34" s="74"/>
    </row>
    <row r="35" spans="1:6" s="3" customFormat="1" x14ac:dyDescent="0.2">
      <c r="A35" s="42"/>
      <c r="C35" s="74"/>
      <c r="D35" s="74"/>
      <c r="E35" s="74"/>
      <c r="F35" s="74"/>
    </row>
    <row r="36" spans="1:6" s="3" customFormat="1" x14ac:dyDescent="0.2">
      <c r="A36" s="42"/>
      <c r="C36" s="74"/>
      <c r="D36" s="74"/>
      <c r="E36" s="74"/>
      <c r="F36" s="74"/>
    </row>
    <row r="37" spans="1:6" s="3" customFormat="1" x14ac:dyDescent="0.2">
      <c r="A37" s="42"/>
      <c r="C37" s="74"/>
      <c r="D37" s="74"/>
      <c r="E37" s="74"/>
      <c r="F37" s="74"/>
    </row>
    <row r="38" spans="1:6" s="3" customFormat="1" x14ac:dyDescent="0.2">
      <c r="A38" s="42"/>
      <c r="C38" s="74"/>
      <c r="D38" s="74"/>
      <c r="E38" s="74"/>
      <c r="F38" s="74"/>
    </row>
    <row r="39" spans="1:6" s="3" customFormat="1" x14ac:dyDescent="0.2">
      <c r="A39" s="42"/>
      <c r="C39" s="74"/>
      <c r="D39" s="74"/>
      <c r="E39" s="74"/>
      <c r="F39" s="74"/>
    </row>
    <row r="40" spans="1:6" s="3" customFormat="1" x14ac:dyDescent="0.2">
      <c r="A40" s="42"/>
      <c r="C40" s="74"/>
      <c r="D40" s="74"/>
      <c r="E40" s="74"/>
      <c r="F40" s="74"/>
    </row>
    <row r="41" spans="1:6" s="3" customFormat="1" x14ac:dyDescent="0.2">
      <c r="A41" s="42"/>
      <c r="C41" s="74"/>
      <c r="D41" s="74"/>
      <c r="E41" s="74"/>
      <c r="F41" s="74"/>
    </row>
    <row r="42" spans="1:6" s="3" customFormat="1" x14ac:dyDescent="0.2">
      <c r="A42" s="42"/>
      <c r="C42" s="74"/>
      <c r="D42" s="74"/>
      <c r="E42" s="74"/>
      <c r="F42" s="74"/>
    </row>
    <row r="43" spans="1:6" s="3" customFormat="1" x14ac:dyDescent="0.2">
      <c r="A43" s="42"/>
      <c r="C43" s="74"/>
      <c r="D43" s="74"/>
      <c r="E43" s="74"/>
      <c r="F43" s="74"/>
    </row>
    <row r="44" spans="1:6" s="3" customFormat="1" x14ac:dyDescent="0.2">
      <c r="A44" s="42"/>
      <c r="C44" s="74"/>
      <c r="D44" s="74"/>
      <c r="E44" s="74"/>
      <c r="F44" s="74"/>
    </row>
    <row r="45" spans="1:6" s="3" customFormat="1" x14ac:dyDescent="0.2">
      <c r="A45" s="42"/>
      <c r="C45" s="74"/>
      <c r="D45" s="74"/>
      <c r="E45" s="74"/>
      <c r="F45" s="74"/>
    </row>
    <row r="46" spans="1:6" s="3" customFormat="1" x14ac:dyDescent="0.2">
      <c r="A46" s="42"/>
      <c r="C46" s="74"/>
      <c r="D46" s="74"/>
      <c r="E46" s="74"/>
      <c r="F46" s="74"/>
    </row>
    <row r="47" spans="1:6" s="3" customFormat="1" x14ac:dyDescent="0.2">
      <c r="A47" s="42"/>
      <c r="C47" s="74"/>
      <c r="D47" s="74"/>
      <c r="E47" s="74"/>
      <c r="F47" s="74"/>
    </row>
    <row r="48" spans="1:6" s="3" customFormat="1" x14ac:dyDescent="0.2">
      <c r="A48" s="42"/>
      <c r="C48" s="74"/>
      <c r="D48" s="74"/>
      <c r="E48" s="74"/>
      <c r="F48" s="74"/>
    </row>
    <row r="49" spans="1:6" s="3" customFormat="1" x14ac:dyDescent="0.2">
      <c r="A49" s="42"/>
      <c r="C49" s="74"/>
      <c r="D49" s="74"/>
      <c r="E49" s="74"/>
      <c r="F49" s="74"/>
    </row>
    <row r="50" spans="1:6" s="3" customFormat="1" x14ac:dyDescent="0.2">
      <c r="A50" s="42"/>
      <c r="C50" s="74"/>
      <c r="D50" s="74"/>
      <c r="E50" s="74"/>
      <c r="F50" s="74"/>
    </row>
    <row r="51" spans="1:6" s="3" customFormat="1" x14ac:dyDescent="0.2">
      <c r="A51" s="42"/>
      <c r="C51" s="74"/>
      <c r="D51" s="74"/>
      <c r="E51" s="74"/>
      <c r="F51" s="74"/>
    </row>
    <row r="52" spans="1:6" s="3" customFormat="1" x14ac:dyDescent="0.2">
      <c r="A52" s="42"/>
      <c r="C52" s="74"/>
      <c r="D52" s="74"/>
      <c r="E52" s="74"/>
      <c r="F52" s="74"/>
    </row>
    <row r="53" spans="1:6" s="3" customFormat="1" x14ac:dyDescent="0.2">
      <c r="A53" s="42"/>
      <c r="C53" s="74"/>
      <c r="D53" s="74"/>
      <c r="E53" s="74"/>
      <c r="F53" s="74"/>
    </row>
    <row r="54" spans="1:6" s="3" customFormat="1" x14ac:dyDescent="0.2">
      <c r="A54" s="42"/>
      <c r="C54" s="74"/>
      <c r="D54" s="74"/>
      <c r="E54" s="74"/>
      <c r="F54" s="74"/>
    </row>
    <row r="55" spans="1:6" s="3" customFormat="1" x14ac:dyDescent="0.2">
      <c r="A55" s="42"/>
      <c r="C55" s="74"/>
      <c r="D55" s="74"/>
      <c r="E55" s="74"/>
      <c r="F55" s="74"/>
    </row>
    <row r="56" spans="1:6" s="3" customFormat="1" x14ac:dyDescent="0.2">
      <c r="A56" s="42"/>
      <c r="C56" s="74"/>
      <c r="D56" s="74"/>
      <c r="E56" s="74"/>
      <c r="F56" s="74"/>
    </row>
    <row r="57" spans="1:6" s="3" customFormat="1" x14ac:dyDescent="0.2">
      <c r="A57" s="42"/>
      <c r="C57" s="74"/>
      <c r="D57" s="74"/>
      <c r="E57" s="74"/>
      <c r="F57" s="74"/>
    </row>
    <row r="58" spans="1:6" s="3" customFormat="1" x14ac:dyDescent="0.2">
      <c r="A58" s="42"/>
      <c r="C58" s="74"/>
      <c r="D58" s="74"/>
      <c r="E58" s="74"/>
      <c r="F58" s="74"/>
    </row>
    <row r="59" spans="1:6" s="3" customFormat="1" x14ac:dyDescent="0.2">
      <c r="A59" s="42"/>
      <c r="C59" s="74"/>
      <c r="D59" s="74"/>
      <c r="E59" s="74"/>
      <c r="F59" s="74"/>
    </row>
    <row r="60" spans="1:6" s="3" customFormat="1" x14ac:dyDescent="0.2">
      <c r="A60" s="42"/>
      <c r="C60" s="74"/>
      <c r="D60" s="74"/>
      <c r="E60" s="74"/>
      <c r="F60" s="74"/>
    </row>
    <row r="61" spans="1:6" s="3" customFormat="1" x14ac:dyDescent="0.2">
      <c r="A61" s="42"/>
      <c r="C61" s="74"/>
      <c r="D61" s="74"/>
      <c r="E61" s="74"/>
      <c r="F61" s="74"/>
    </row>
    <row r="62" spans="1:6" s="3" customFormat="1" x14ac:dyDescent="0.2">
      <c r="A62" s="42"/>
      <c r="C62" s="74"/>
      <c r="D62" s="74"/>
      <c r="E62" s="74"/>
      <c r="F62" s="74"/>
    </row>
    <row r="63" spans="1:6" s="3" customFormat="1" x14ac:dyDescent="0.2">
      <c r="A63" s="42"/>
      <c r="C63" s="74"/>
      <c r="D63" s="74"/>
      <c r="E63" s="74"/>
      <c r="F63" s="74"/>
    </row>
    <row r="64" spans="1:6" s="3" customFormat="1" x14ac:dyDescent="0.2">
      <c r="A64" s="42"/>
      <c r="C64" s="74"/>
      <c r="D64" s="74"/>
      <c r="E64" s="74"/>
      <c r="F64" s="74"/>
    </row>
    <row r="65" spans="1:6" s="3" customFormat="1" x14ac:dyDescent="0.2">
      <c r="A65" s="42"/>
      <c r="C65" s="74"/>
      <c r="D65" s="74"/>
      <c r="E65" s="74"/>
      <c r="F65" s="74"/>
    </row>
    <row r="66" spans="1:6" s="3" customFormat="1" x14ac:dyDescent="0.2">
      <c r="A66" s="42"/>
      <c r="C66" s="74"/>
      <c r="D66" s="74"/>
      <c r="E66" s="74"/>
      <c r="F66" s="74"/>
    </row>
    <row r="67" spans="1:6" s="3" customFormat="1" x14ac:dyDescent="0.2">
      <c r="A67" s="42"/>
      <c r="C67" s="74"/>
      <c r="D67" s="74"/>
      <c r="E67" s="74"/>
      <c r="F67" s="74"/>
    </row>
    <row r="68" spans="1:6" s="3" customFormat="1" x14ac:dyDescent="0.2">
      <c r="A68" s="42"/>
      <c r="C68" s="74"/>
      <c r="D68" s="74"/>
      <c r="E68" s="74"/>
      <c r="F68" s="74"/>
    </row>
    <row r="69" spans="1:6" s="3" customFormat="1" x14ac:dyDescent="0.2">
      <c r="A69" s="42"/>
      <c r="C69" s="74"/>
      <c r="D69" s="74"/>
      <c r="E69" s="74"/>
      <c r="F69" s="74"/>
    </row>
    <row r="70" spans="1:6" s="3" customFormat="1" x14ac:dyDescent="0.2">
      <c r="A70" s="42"/>
      <c r="C70" s="74"/>
      <c r="D70" s="74"/>
      <c r="E70" s="74"/>
      <c r="F70" s="74"/>
    </row>
    <row r="71" spans="1:6" s="3" customFormat="1" x14ac:dyDescent="0.2">
      <c r="A71" s="42"/>
      <c r="C71" s="74"/>
      <c r="D71" s="74"/>
      <c r="E71" s="74"/>
      <c r="F71" s="74"/>
    </row>
    <row r="72" spans="1:6" s="3" customFormat="1" x14ac:dyDescent="0.2">
      <c r="A72" s="42"/>
      <c r="C72" s="74"/>
      <c r="D72" s="74"/>
      <c r="E72" s="74"/>
      <c r="F72" s="74"/>
    </row>
    <row r="73" spans="1:6" s="3" customFormat="1" x14ac:dyDescent="0.2">
      <c r="A73" s="42"/>
      <c r="C73" s="74"/>
      <c r="D73" s="74"/>
      <c r="E73" s="74"/>
      <c r="F73" s="74"/>
    </row>
    <row r="74" spans="1:6" s="3" customFormat="1" x14ac:dyDescent="0.2">
      <c r="A74" s="42"/>
      <c r="C74" s="74"/>
      <c r="D74" s="74"/>
      <c r="E74" s="74"/>
      <c r="F74" s="74"/>
    </row>
    <row r="75" spans="1:6" s="3" customFormat="1" x14ac:dyDescent="0.2">
      <c r="A75" s="42"/>
      <c r="C75" s="74"/>
      <c r="D75" s="74"/>
      <c r="E75" s="74"/>
      <c r="F75" s="74"/>
    </row>
    <row r="76" spans="1:6" s="3" customFormat="1" x14ac:dyDescent="0.2">
      <c r="A76" s="42"/>
      <c r="C76" s="74"/>
      <c r="D76" s="74"/>
      <c r="E76" s="74"/>
      <c r="F76" s="74"/>
    </row>
    <row r="77" spans="1:6" s="3" customFormat="1" x14ac:dyDescent="0.2">
      <c r="A77" s="42"/>
      <c r="C77" s="74"/>
      <c r="D77" s="74"/>
      <c r="E77" s="74"/>
      <c r="F77" s="74"/>
    </row>
    <row r="78" spans="1:6" s="3" customFormat="1" x14ac:dyDescent="0.2">
      <c r="A78" s="42"/>
      <c r="C78" s="74"/>
      <c r="D78" s="74"/>
      <c r="E78" s="74"/>
      <c r="F78" s="74"/>
    </row>
    <row r="79" spans="1:6" s="3" customFormat="1" x14ac:dyDescent="0.2">
      <c r="A79" s="42"/>
      <c r="C79" s="74"/>
      <c r="D79" s="74"/>
      <c r="E79" s="74"/>
      <c r="F79" s="74"/>
    </row>
    <row r="80" spans="1:6" s="3" customFormat="1" x14ac:dyDescent="0.2">
      <c r="A80" s="42"/>
      <c r="C80" s="74"/>
      <c r="D80" s="74"/>
      <c r="E80" s="74"/>
      <c r="F80" s="74"/>
    </row>
    <row r="81" spans="1:6" s="3" customFormat="1" x14ac:dyDescent="0.2">
      <c r="A81" s="42"/>
      <c r="C81" s="74"/>
      <c r="D81" s="74"/>
      <c r="E81" s="74"/>
      <c r="F81" s="74"/>
    </row>
    <row r="82" spans="1:6" s="3" customFormat="1" x14ac:dyDescent="0.2">
      <c r="A82" s="42"/>
      <c r="C82" s="74"/>
      <c r="D82" s="74"/>
      <c r="E82" s="74"/>
      <c r="F82" s="74"/>
    </row>
    <row r="83" spans="1:6" s="3" customFormat="1" x14ac:dyDescent="0.2">
      <c r="A83" s="42"/>
      <c r="C83" s="74"/>
      <c r="D83" s="74"/>
      <c r="E83" s="74"/>
      <c r="F83" s="74"/>
    </row>
    <row r="84" spans="1:6" s="3" customFormat="1" x14ac:dyDescent="0.2">
      <c r="A84" s="42"/>
      <c r="C84" s="74"/>
      <c r="D84" s="74"/>
      <c r="E84" s="74"/>
      <c r="F84" s="74"/>
    </row>
    <row r="85" spans="1:6" s="3" customFormat="1" x14ac:dyDescent="0.2">
      <c r="A85" s="42"/>
      <c r="C85" s="74"/>
      <c r="D85" s="74"/>
      <c r="E85" s="74"/>
      <c r="F85" s="74"/>
    </row>
    <row r="86" spans="1:6" s="3" customFormat="1" x14ac:dyDescent="0.2">
      <c r="A86" s="42"/>
      <c r="C86" s="74"/>
      <c r="D86" s="74"/>
      <c r="E86" s="74"/>
      <c r="F86" s="74"/>
    </row>
    <row r="87" spans="1:6" s="3" customFormat="1" x14ac:dyDescent="0.2">
      <c r="A87" s="42"/>
      <c r="C87" s="74"/>
      <c r="D87" s="74"/>
      <c r="E87" s="74"/>
      <c r="F87" s="74"/>
    </row>
    <row r="88" spans="1:6" s="3" customFormat="1" x14ac:dyDescent="0.2">
      <c r="A88" s="42"/>
      <c r="C88" s="74"/>
      <c r="D88" s="74"/>
      <c r="E88" s="74"/>
      <c r="F88" s="74"/>
    </row>
    <row r="89" spans="1:6" s="3" customFormat="1" x14ac:dyDescent="0.2">
      <c r="A89" s="42"/>
      <c r="C89" s="74"/>
      <c r="D89" s="74"/>
      <c r="E89" s="74"/>
      <c r="F89" s="74"/>
    </row>
    <row r="90" spans="1:6" s="3" customFormat="1" x14ac:dyDescent="0.2">
      <c r="A90" s="42"/>
      <c r="C90" s="74"/>
      <c r="D90" s="74"/>
      <c r="E90" s="74"/>
      <c r="F90" s="74"/>
    </row>
    <row r="91" spans="1:6" s="3" customFormat="1" x14ac:dyDescent="0.2">
      <c r="A91" s="42"/>
      <c r="C91" s="74"/>
      <c r="D91" s="74"/>
      <c r="E91" s="74"/>
      <c r="F91" s="74"/>
    </row>
    <row r="92" spans="1:6" s="3" customFormat="1" x14ac:dyDescent="0.2">
      <c r="A92" s="42"/>
      <c r="C92" s="74"/>
      <c r="D92" s="74"/>
      <c r="E92" s="74"/>
      <c r="F92" s="74"/>
    </row>
    <row r="93" spans="1:6" s="3" customFormat="1" x14ac:dyDescent="0.2">
      <c r="A93" s="42"/>
      <c r="C93" s="74"/>
      <c r="D93" s="74"/>
      <c r="E93" s="74"/>
      <c r="F93" s="74"/>
    </row>
    <row r="94" spans="1:6" s="3" customFormat="1" x14ac:dyDescent="0.2">
      <c r="A94" s="42"/>
      <c r="C94" s="74"/>
      <c r="D94" s="74"/>
      <c r="E94" s="74"/>
      <c r="F94" s="74"/>
    </row>
    <row r="95" spans="1:6" s="3" customFormat="1" x14ac:dyDescent="0.2">
      <c r="A95" s="42"/>
      <c r="C95" s="74"/>
      <c r="D95" s="74"/>
      <c r="E95" s="74"/>
      <c r="F95" s="74"/>
    </row>
    <row r="96" spans="1:6" s="3" customFormat="1" x14ac:dyDescent="0.2">
      <c r="A96" s="42"/>
      <c r="C96" s="74"/>
      <c r="D96" s="74"/>
      <c r="E96" s="74"/>
      <c r="F96" s="74"/>
    </row>
    <row r="97" spans="1:6" s="3" customFormat="1" x14ac:dyDescent="0.2">
      <c r="A97" s="42"/>
      <c r="C97" s="74"/>
      <c r="D97" s="74"/>
      <c r="E97" s="74"/>
      <c r="F97" s="74"/>
    </row>
    <row r="98" spans="1:6" s="3" customFormat="1" x14ac:dyDescent="0.2">
      <c r="A98" s="42"/>
      <c r="C98" s="74"/>
      <c r="D98" s="74"/>
      <c r="E98" s="74"/>
      <c r="F98" s="74"/>
    </row>
    <row r="99" spans="1:6" s="3" customFormat="1" x14ac:dyDescent="0.2">
      <c r="A99" s="42"/>
      <c r="C99" s="74"/>
      <c r="D99" s="74"/>
      <c r="E99" s="74"/>
      <c r="F99" s="74"/>
    </row>
    <row r="100" spans="1:6" s="3" customFormat="1" x14ac:dyDescent="0.2">
      <c r="A100" s="42"/>
      <c r="C100" s="74"/>
      <c r="D100" s="74"/>
      <c r="E100" s="74"/>
      <c r="F100" s="74"/>
    </row>
    <row r="101" spans="1:6" s="3" customFormat="1" x14ac:dyDescent="0.2">
      <c r="A101" s="42"/>
      <c r="C101" s="74"/>
      <c r="D101" s="74"/>
      <c r="E101" s="74"/>
      <c r="F101" s="74"/>
    </row>
    <row r="102" spans="1:6" s="3" customFormat="1" x14ac:dyDescent="0.2">
      <c r="A102" s="42"/>
      <c r="C102" s="74"/>
      <c r="D102" s="74"/>
      <c r="E102" s="74"/>
      <c r="F102" s="74"/>
    </row>
    <row r="103" spans="1:6" s="3" customFormat="1" x14ac:dyDescent="0.2">
      <c r="A103" s="42"/>
      <c r="C103" s="74"/>
      <c r="D103" s="74"/>
      <c r="E103" s="74"/>
      <c r="F103" s="74"/>
    </row>
    <row r="104" spans="1:6" s="3" customFormat="1" x14ac:dyDescent="0.2">
      <c r="A104" s="42"/>
      <c r="C104" s="74"/>
      <c r="D104" s="74"/>
      <c r="E104" s="74"/>
      <c r="F104" s="74"/>
    </row>
    <row r="105" spans="1:6" s="3" customFormat="1" x14ac:dyDescent="0.2">
      <c r="A105" s="42"/>
      <c r="C105" s="74"/>
      <c r="D105" s="74"/>
      <c r="E105" s="74"/>
      <c r="F105" s="74"/>
    </row>
    <row r="106" spans="1:6" s="3" customFormat="1" x14ac:dyDescent="0.2">
      <c r="A106" s="42"/>
      <c r="C106" s="74"/>
      <c r="D106" s="74"/>
      <c r="E106" s="74"/>
      <c r="F106" s="74"/>
    </row>
    <row r="107" spans="1:6" s="3" customFormat="1" x14ac:dyDescent="0.2">
      <c r="A107" s="42"/>
      <c r="C107" s="74"/>
      <c r="D107" s="74"/>
      <c r="E107" s="74"/>
      <c r="F107" s="74"/>
    </row>
    <row r="108" spans="1:6" s="3" customFormat="1" x14ac:dyDescent="0.2">
      <c r="A108" s="42"/>
      <c r="C108" s="74"/>
      <c r="D108" s="74"/>
      <c r="E108" s="74"/>
      <c r="F108" s="74"/>
    </row>
    <row r="109" spans="1:6" s="3" customFormat="1" x14ac:dyDescent="0.2">
      <c r="A109" s="42"/>
      <c r="C109" s="74"/>
      <c r="D109" s="74"/>
      <c r="E109" s="74"/>
      <c r="F109" s="74"/>
    </row>
    <row r="110" spans="1:6" s="3" customFormat="1" x14ac:dyDescent="0.2">
      <c r="A110" s="42"/>
      <c r="C110" s="74"/>
      <c r="D110" s="74"/>
      <c r="E110" s="74"/>
      <c r="F110" s="74"/>
    </row>
    <row r="111" spans="1:6" s="3" customFormat="1" x14ac:dyDescent="0.2">
      <c r="A111" s="42"/>
      <c r="C111" s="74"/>
      <c r="D111" s="74"/>
      <c r="E111" s="74"/>
      <c r="F111" s="74"/>
    </row>
    <row r="112" spans="1:6" s="3" customFormat="1" x14ac:dyDescent="0.2">
      <c r="A112" s="42"/>
      <c r="C112" s="74"/>
      <c r="D112" s="74"/>
      <c r="E112" s="74"/>
      <c r="F112" s="74"/>
    </row>
    <row r="113" spans="1:6" s="3" customFormat="1" x14ac:dyDescent="0.2">
      <c r="A113" s="42"/>
      <c r="C113" s="74"/>
      <c r="D113" s="74"/>
      <c r="E113" s="74"/>
      <c r="F113" s="74"/>
    </row>
    <row r="114" spans="1:6" s="3" customFormat="1" x14ac:dyDescent="0.2">
      <c r="A114" s="42"/>
      <c r="C114" s="74"/>
      <c r="D114" s="74"/>
      <c r="E114" s="74"/>
      <c r="F114" s="74"/>
    </row>
    <row r="115" spans="1:6" s="3" customFormat="1" x14ac:dyDescent="0.2">
      <c r="A115" s="42"/>
      <c r="C115" s="74"/>
      <c r="D115" s="74"/>
      <c r="E115" s="74"/>
      <c r="F115" s="74"/>
    </row>
    <row r="116" spans="1:6" s="3" customFormat="1" x14ac:dyDescent="0.2">
      <c r="A116" s="42"/>
      <c r="C116" s="74"/>
      <c r="D116" s="74"/>
      <c r="E116" s="74"/>
      <c r="F116" s="74"/>
    </row>
    <row r="117" spans="1:6" s="3" customFormat="1" x14ac:dyDescent="0.2">
      <c r="A117" s="42"/>
      <c r="C117" s="74"/>
      <c r="D117" s="74"/>
      <c r="E117" s="74"/>
      <c r="F117" s="74"/>
    </row>
    <row r="118" spans="1:6" s="3" customFormat="1" x14ac:dyDescent="0.2">
      <c r="A118" s="42"/>
      <c r="C118" s="74"/>
      <c r="D118" s="74"/>
      <c r="E118" s="74"/>
      <c r="F118" s="74"/>
    </row>
    <row r="119" spans="1:6" s="3" customFormat="1" x14ac:dyDescent="0.2">
      <c r="A119" s="42"/>
      <c r="C119" s="74"/>
      <c r="D119" s="74"/>
      <c r="E119" s="74"/>
      <c r="F119" s="74"/>
    </row>
    <row r="120" spans="1:6" s="3" customFormat="1" x14ac:dyDescent="0.2">
      <c r="A120" s="42"/>
      <c r="C120" s="74"/>
      <c r="D120" s="74"/>
      <c r="E120" s="74"/>
      <c r="F120" s="74"/>
    </row>
    <row r="121" spans="1:6" s="3" customFormat="1" x14ac:dyDescent="0.2">
      <c r="A121" s="42"/>
      <c r="C121" s="74"/>
      <c r="D121" s="74"/>
      <c r="E121" s="74"/>
      <c r="F121" s="74"/>
    </row>
    <row r="122" spans="1:6" s="3" customFormat="1" x14ac:dyDescent="0.2">
      <c r="A122" s="42"/>
      <c r="C122" s="74"/>
      <c r="D122" s="74"/>
      <c r="E122" s="74"/>
      <c r="F122" s="74"/>
    </row>
    <row r="123" spans="1:6" s="3" customFormat="1" x14ac:dyDescent="0.2">
      <c r="A123" s="42"/>
      <c r="C123" s="74"/>
      <c r="D123" s="74"/>
      <c r="E123" s="74"/>
      <c r="F123" s="74"/>
    </row>
    <row r="124" spans="1:6" s="3" customFormat="1" x14ac:dyDescent="0.2">
      <c r="A124" s="42"/>
      <c r="C124" s="74"/>
      <c r="D124" s="74"/>
      <c r="E124" s="74"/>
      <c r="F124" s="74"/>
    </row>
    <row r="125" spans="1:6" s="3" customFormat="1" x14ac:dyDescent="0.2">
      <c r="A125" s="42"/>
      <c r="C125" s="74"/>
      <c r="D125" s="74"/>
      <c r="E125" s="74"/>
      <c r="F125" s="74"/>
    </row>
    <row r="126" spans="1:6" s="3" customFormat="1" x14ac:dyDescent="0.2">
      <c r="A126" s="42"/>
      <c r="C126" s="74"/>
      <c r="D126" s="74"/>
      <c r="E126" s="74"/>
      <c r="F126" s="74"/>
    </row>
    <row r="127" spans="1:6" s="3" customFormat="1" x14ac:dyDescent="0.2">
      <c r="A127" s="42"/>
      <c r="C127" s="74"/>
      <c r="D127" s="74"/>
      <c r="E127" s="74"/>
      <c r="F127" s="74"/>
    </row>
    <row r="128" spans="1:6" s="3" customFormat="1" x14ac:dyDescent="0.2">
      <c r="A128" s="42"/>
      <c r="C128" s="74"/>
      <c r="D128" s="74"/>
      <c r="E128" s="74"/>
      <c r="F128" s="74"/>
    </row>
    <row r="129" spans="1:6" s="3" customFormat="1" x14ac:dyDescent="0.2">
      <c r="A129" s="42"/>
      <c r="C129" s="74"/>
      <c r="D129" s="74"/>
      <c r="E129" s="74"/>
      <c r="F129" s="74"/>
    </row>
    <row r="130" spans="1:6" s="3" customFormat="1" x14ac:dyDescent="0.2">
      <c r="A130" s="42"/>
      <c r="C130" s="74"/>
      <c r="D130" s="74"/>
      <c r="E130" s="74"/>
      <c r="F130" s="74"/>
    </row>
    <row r="131" spans="1:6" s="3" customFormat="1" x14ac:dyDescent="0.2">
      <c r="A131" s="42"/>
      <c r="C131" s="74"/>
      <c r="D131" s="74"/>
      <c r="E131" s="74"/>
      <c r="F131" s="74"/>
    </row>
    <row r="132" spans="1:6" s="3" customFormat="1" x14ac:dyDescent="0.2">
      <c r="A132" s="42"/>
      <c r="C132" s="74"/>
      <c r="D132" s="74"/>
      <c r="E132" s="74"/>
      <c r="F132" s="74"/>
    </row>
    <row r="133" spans="1:6" s="3" customFormat="1" x14ac:dyDescent="0.2">
      <c r="A133" s="42"/>
      <c r="C133" s="74"/>
      <c r="D133" s="74"/>
      <c r="E133" s="74"/>
      <c r="F133" s="74"/>
    </row>
    <row r="134" spans="1:6" s="3" customFormat="1" x14ac:dyDescent="0.2">
      <c r="A134" s="42"/>
      <c r="C134" s="74"/>
      <c r="D134" s="74"/>
      <c r="E134" s="74"/>
      <c r="F134" s="74"/>
    </row>
    <row r="135" spans="1:6" s="3" customFormat="1" x14ac:dyDescent="0.2">
      <c r="A135" s="42"/>
      <c r="C135" s="74"/>
      <c r="D135" s="74"/>
      <c r="E135" s="74"/>
      <c r="F135" s="74"/>
    </row>
    <row r="136" spans="1:6" s="3" customFormat="1" x14ac:dyDescent="0.2">
      <c r="A136" s="42"/>
      <c r="C136" s="74"/>
      <c r="D136" s="74"/>
      <c r="E136" s="74"/>
      <c r="F136" s="74"/>
    </row>
    <row r="137" spans="1:6" s="3" customFormat="1" x14ac:dyDescent="0.2">
      <c r="A137" s="42"/>
      <c r="C137" s="74"/>
      <c r="D137" s="74"/>
      <c r="E137" s="74"/>
      <c r="F137" s="74"/>
    </row>
    <row r="138" spans="1:6" s="3" customFormat="1" x14ac:dyDescent="0.2">
      <c r="A138" s="42"/>
      <c r="C138" s="74"/>
      <c r="D138" s="74"/>
      <c r="E138" s="74"/>
      <c r="F138" s="74"/>
    </row>
    <row r="139" spans="1:6" s="3" customFormat="1" x14ac:dyDescent="0.2">
      <c r="A139" s="42"/>
      <c r="C139" s="74"/>
      <c r="D139" s="74"/>
      <c r="E139" s="74"/>
      <c r="F139" s="74"/>
    </row>
    <row r="140" spans="1:6" s="3" customFormat="1" x14ac:dyDescent="0.2">
      <c r="A140" s="42"/>
      <c r="C140" s="74"/>
      <c r="D140" s="74"/>
      <c r="E140" s="74"/>
      <c r="F140" s="74"/>
    </row>
    <row r="141" spans="1:6" s="3" customFormat="1" x14ac:dyDescent="0.2">
      <c r="A141" s="42"/>
      <c r="C141" s="74"/>
      <c r="D141" s="74"/>
      <c r="E141" s="74"/>
      <c r="F141" s="74"/>
    </row>
    <row r="142" spans="1:6" s="3" customFormat="1" x14ac:dyDescent="0.2">
      <c r="A142" s="42"/>
      <c r="C142" s="74"/>
      <c r="D142" s="74"/>
      <c r="E142" s="74"/>
      <c r="F142" s="74"/>
    </row>
    <row r="143" spans="1:6" s="3" customFormat="1" x14ac:dyDescent="0.2">
      <c r="A143" s="42"/>
      <c r="C143" s="74"/>
      <c r="D143" s="74"/>
      <c r="E143" s="74"/>
      <c r="F143" s="74"/>
    </row>
    <row r="144" spans="1:6" s="3" customFormat="1" x14ac:dyDescent="0.2">
      <c r="A144" s="42"/>
      <c r="C144" s="74"/>
      <c r="D144" s="74"/>
      <c r="E144" s="74"/>
      <c r="F144" s="74"/>
    </row>
    <row r="145" spans="1:6" s="3" customFormat="1" x14ac:dyDescent="0.2">
      <c r="A145" s="42"/>
      <c r="C145" s="74"/>
      <c r="D145" s="74"/>
      <c r="E145" s="74"/>
      <c r="F145" s="74"/>
    </row>
    <row r="146" spans="1:6" s="3" customFormat="1" x14ac:dyDescent="0.2">
      <c r="A146" s="42"/>
      <c r="C146" s="74"/>
      <c r="D146" s="74"/>
      <c r="E146" s="74"/>
      <c r="F146" s="74"/>
    </row>
    <row r="147" spans="1:6" s="3" customFormat="1" x14ac:dyDescent="0.2">
      <c r="A147" s="42"/>
      <c r="C147" s="74"/>
      <c r="D147" s="74"/>
      <c r="E147" s="74"/>
      <c r="F147" s="74"/>
    </row>
    <row r="148" spans="1:6" s="3" customFormat="1" x14ac:dyDescent="0.2">
      <c r="A148" s="42"/>
      <c r="C148" s="74"/>
      <c r="D148" s="74"/>
      <c r="E148" s="74"/>
      <c r="F148" s="74"/>
    </row>
    <row r="149" spans="1:6" s="3" customFormat="1" x14ac:dyDescent="0.2">
      <c r="A149" s="42"/>
      <c r="C149" s="74"/>
      <c r="D149" s="74"/>
      <c r="E149" s="74"/>
      <c r="F149" s="74"/>
    </row>
    <row r="150" spans="1:6" s="3" customFormat="1" x14ac:dyDescent="0.2">
      <c r="A150" s="42"/>
      <c r="C150" s="74"/>
      <c r="D150" s="74"/>
      <c r="E150" s="74"/>
      <c r="F150" s="74"/>
    </row>
    <row r="151" spans="1:6" s="3" customFormat="1" x14ac:dyDescent="0.2">
      <c r="A151" s="42"/>
      <c r="C151" s="74"/>
      <c r="D151" s="74"/>
      <c r="E151" s="74"/>
      <c r="F151" s="74"/>
    </row>
    <row r="152" spans="1:6" s="3" customFormat="1" x14ac:dyDescent="0.2">
      <c r="A152" s="42"/>
      <c r="C152" s="74"/>
      <c r="D152" s="74"/>
      <c r="E152" s="74"/>
      <c r="F152" s="74"/>
    </row>
    <row r="153" spans="1:6" s="3" customFormat="1" x14ac:dyDescent="0.2">
      <c r="A153" s="42"/>
      <c r="C153" s="74"/>
      <c r="D153" s="74"/>
      <c r="E153" s="74"/>
      <c r="F153" s="74"/>
    </row>
    <row r="154" spans="1:6" s="3" customFormat="1" x14ac:dyDescent="0.2">
      <c r="A154" s="42"/>
      <c r="C154" s="74"/>
      <c r="D154" s="74"/>
      <c r="E154" s="74"/>
      <c r="F154" s="74"/>
    </row>
    <row r="155" spans="1:6" s="3" customFormat="1" x14ac:dyDescent="0.2">
      <c r="A155" s="42"/>
      <c r="C155" s="74"/>
      <c r="D155" s="74"/>
      <c r="E155" s="74"/>
      <c r="F155" s="74"/>
    </row>
    <row r="156" spans="1:6" s="3" customFormat="1" x14ac:dyDescent="0.2">
      <c r="A156" s="42"/>
      <c r="C156" s="74"/>
      <c r="D156" s="74"/>
      <c r="E156" s="74"/>
      <c r="F156" s="74"/>
    </row>
    <row r="157" spans="1:6" s="3" customFormat="1" x14ac:dyDescent="0.2">
      <c r="A157" s="42"/>
      <c r="C157" s="74"/>
      <c r="D157" s="74"/>
      <c r="E157" s="74"/>
      <c r="F157" s="74"/>
    </row>
    <row r="158" spans="1:6" s="3" customFormat="1" x14ac:dyDescent="0.2">
      <c r="A158" s="42"/>
      <c r="C158" s="74"/>
      <c r="D158" s="74"/>
      <c r="E158" s="74"/>
      <c r="F158" s="74"/>
    </row>
    <row r="159" spans="1:6" s="3" customFormat="1" x14ac:dyDescent="0.2">
      <c r="A159" s="42"/>
      <c r="C159" s="74"/>
      <c r="D159" s="74"/>
      <c r="E159" s="74"/>
      <c r="F159" s="74"/>
    </row>
    <row r="160" spans="1:6" s="3" customFormat="1" x14ac:dyDescent="0.2">
      <c r="A160" s="42"/>
      <c r="C160" s="74"/>
      <c r="D160" s="74"/>
      <c r="E160" s="74"/>
      <c r="F160" s="74"/>
    </row>
    <row r="161" spans="1:6" s="3" customFormat="1" x14ac:dyDescent="0.2">
      <c r="A161" s="42"/>
      <c r="C161" s="74"/>
      <c r="D161" s="74"/>
      <c r="E161" s="74"/>
      <c r="F161" s="74"/>
    </row>
    <row r="162" spans="1:6" s="3" customFormat="1" x14ac:dyDescent="0.2">
      <c r="A162" s="42"/>
      <c r="C162" s="74"/>
      <c r="D162" s="74"/>
      <c r="E162" s="74"/>
      <c r="F162" s="74"/>
    </row>
    <row r="163" spans="1:6" s="3" customFormat="1" x14ac:dyDescent="0.2">
      <c r="A163" s="42"/>
      <c r="C163" s="74"/>
      <c r="D163" s="74"/>
      <c r="E163" s="74"/>
      <c r="F163" s="74"/>
    </row>
    <row r="164" spans="1:6" s="3" customFormat="1" x14ac:dyDescent="0.2">
      <c r="A164" s="42"/>
      <c r="C164" s="74"/>
      <c r="D164" s="74"/>
      <c r="E164" s="74"/>
      <c r="F164" s="74"/>
    </row>
    <row r="165" spans="1:6" s="3" customFormat="1" x14ac:dyDescent="0.2">
      <c r="A165" s="42"/>
      <c r="C165" s="74"/>
      <c r="D165" s="74"/>
      <c r="E165" s="74"/>
      <c r="F165" s="74"/>
    </row>
    <row r="166" spans="1:6" s="3" customFormat="1" x14ac:dyDescent="0.2">
      <c r="A166" s="42"/>
      <c r="C166" s="74"/>
      <c r="D166" s="74"/>
      <c r="E166" s="74"/>
      <c r="F166" s="74"/>
    </row>
    <row r="167" spans="1:6" s="3" customFormat="1" x14ac:dyDescent="0.2">
      <c r="A167" s="42"/>
      <c r="C167" s="74"/>
      <c r="D167" s="74"/>
      <c r="E167" s="74"/>
      <c r="F167" s="74"/>
    </row>
    <row r="168" spans="1:6" s="3" customFormat="1" x14ac:dyDescent="0.2">
      <c r="A168" s="42"/>
      <c r="C168" s="74"/>
      <c r="D168" s="74"/>
      <c r="E168" s="74"/>
      <c r="F168" s="74"/>
    </row>
    <row r="169" spans="1:6" s="3" customFormat="1" x14ac:dyDescent="0.2">
      <c r="A169" s="42"/>
      <c r="C169" s="74"/>
      <c r="D169" s="74"/>
      <c r="E169" s="74"/>
      <c r="F169" s="74"/>
    </row>
    <row r="170" spans="1:6" s="3" customFormat="1" x14ac:dyDescent="0.2">
      <c r="A170" s="42"/>
      <c r="C170" s="74"/>
      <c r="D170" s="74"/>
      <c r="E170" s="74"/>
      <c r="F170" s="74"/>
    </row>
    <row r="171" spans="1:6" s="3" customFormat="1" x14ac:dyDescent="0.2">
      <c r="A171" s="42"/>
      <c r="C171" s="74"/>
      <c r="D171" s="74"/>
      <c r="E171" s="74"/>
      <c r="F171" s="74"/>
    </row>
    <row r="172" spans="1:6" s="3" customFormat="1" x14ac:dyDescent="0.2">
      <c r="A172" s="42"/>
      <c r="C172" s="74"/>
      <c r="D172" s="74"/>
      <c r="E172" s="74"/>
      <c r="F172" s="74"/>
    </row>
    <row r="173" spans="1:6" s="3" customFormat="1" x14ac:dyDescent="0.2">
      <c r="A173" s="42"/>
      <c r="C173" s="74"/>
      <c r="D173" s="74"/>
      <c r="E173" s="74"/>
      <c r="F173" s="74"/>
    </row>
    <row r="174" spans="1:6" s="3" customFormat="1" x14ac:dyDescent="0.2">
      <c r="A174" s="42"/>
      <c r="C174" s="74"/>
      <c r="D174" s="74"/>
      <c r="E174" s="74"/>
      <c r="F174" s="74"/>
    </row>
    <row r="175" spans="1:6" s="3" customFormat="1" x14ac:dyDescent="0.2">
      <c r="A175" s="42"/>
      <c r="C175" s="74"/>
      <c r="D175" s="74"/>
      <c r="E175" s="74"/>
      <c r="F175" s="74"/>
    </row>
    <row r="176" spans="1:6" s="3" customFormat="1" x14ac:dyDescent="0.2">
      <c r="A176" s="42"/>
      <c r="C176" s="74"/>
      <c r="D176" s="74"/>
      <c r="E176" s="74"/>
      <c r="F176" s="74"/>
    </row>
    <row r="177" spans="1:6" s="3" customFormat="1" x14ac:dyDescent="0.2">
      <c r="A177" s="42"/>
      <c r="C177" s="74"/>
      <c r="D177" s="74"/>
      <c r="E177" s="74"/>
      <c r="F177" s="74"/>
    </row>
    <row r="178" spans="1:6" s="3" customFormat="1" x14ac:dyDescent="0.2">
      <c r="A178" s="42"/>
      <c r="C178" s="74"/>
      <c r="D178" s="74"/>
      <c r="E178" s="74"/>
      <c r="F178" s="74"/>
    </row>
    <row r="179" spans="1:6" s="3" customFormat="1" x14ac:dyDescent="0.2">
      <c r="A179" s="42"/>
      <c r="C179" s="74"/>
      <c r="D179" s="74"/>
      <c r="E179" s="74"/>
      <c r="F179" s="74"/>
    </row>
    <row r="180" spans="1:6" s="3" customFormat="1" x14ac:dyDescent="0.2">
      <c r="A180" s="42"/>
      <c r="C180" s="74"/>
      <c r="D180" s="74"/>
      <c r="E180" s="74"/>
      <c r="F180" s="74"/>
    </row>
    <row r="181" spans="1:6" s="3" customFormat="1" x14ac:dyDescent="0.2">
      <c r="A181" s="42"/>
      <c r="C181" s="74"/>
      <c r="D181" s="74"/>
      <c r="E181" s="74"/>
      <c r="F181" s="74"/>
    </row>
    <row r="182" spans="1:6" s="3" customFormat="1" x14ac:dyDescent="0.2">
      <c r="A182" s="42"/>
      <c r="C182" s="74"/>
      <c r="D182" s="74"/>
      <c r="E182" s="74"/>
      <c r="F182" s="74"/>
    </row>
    <row r="183" spans="1:6" s="3" customFormat="1" x14ac:dyDescent="0.2">
      <c r="A183" s="42"/>
      <c r="C183" s="74"/>
      <c r="D183" s="74"/>
      <c r="E183" s="74"/>
      <c r="F183" s="74"/>
    </row>
    <row r="184" spans="1:6" s="3" customFormat="1" x14ac:dyDescent="0.2">
      <c r="A184" s="42"/>
      <c r="C184" s="74"/>
      <c r="D184" s="74"/>
      <c r="E184" s="74"/>
      <c r="F184" s="74"/>
    </row>
    <row r="185" spans="1:6" s="3" customFormat="1" x14ac:dyDescent="0.2">
      <c r="A185" s="42"/>
      <c r="C185" s="74"/>
      <c r="D185" s="74"/>
      <c r="E185" s="74"/>
      <c r="F185" s="74"/>
    </row>
    <row r="186" spans="1:6" s="3" customFormat="1" x14ac:dyDescent="0.2">
      <c r="A186" s="42"/>
      <c r="C186" s="74"/>
      <c r="D186" s="74"/>
      <c r="E186" s="74"/>
      <c r="F186" s="74"/>
    </row>
    <row r="187" spans="1:6" s="3" customFormat="1" x14ac:dyDescent="0.2">
      <c r="A187" s="42"/>
      <c r="C187" s="74"/>
      <c r="D187" s="74"/>
      <c r="E187" s="74"/>
      <c r="F187" s="74"/>
    </row>
    <row r="188" spans="1:6" s="3" customFormat="1" x14ac:dyDescent="0.2">
      <c r="A188" s="42"/>
      <c r="C188" s="74"/>
      <c r="D188" s="74"/>
      <c r="E188" s="74"/>
      <c r="F188" s="74"/>
    </row>
    <row r="189" spans="1:6" s="3" customFormat="1" x14ac:dyDescent="0.2">
      <c r="A189" s="42"/>
      <c r="C189" s="74"/>
      <c r="D189" s="74"/>
      <c r="E189" s="74"/>
      <c r="F189" s="74"/>
    </row>
    <row r="190" spans="1:6" s="3" customFormat="1" x14ac:dyDescent="0.2">
      <c r="A190" s="42"/>
      <c r="C190" s="74"/>
      <c r="D190" s="74"/>
      <c r="E190" s="74"/>
      <c r="F190" s="74"/>
    </row>
    <row r="191" spans="1:6" s="3" customFormat="1" x14ac:dyDescent="0.2">
      <c r="A191" s="42"/>
      <c r="C191" s="74"/>
      <c r="D191" s="74"/>
      <c r="E191" s="74"/>
      <c r="F191" s="74"/>
    </row>
    <row r="192" spans="1:6" s="3" customFormat="1" x14ac:dyDescent="0.2">
      <c r="A192" s="42"/>
      <c r="C192" s="74"/>
      <c r="D192" s="74"/>
      <c r="E192" s="74"/>
      <c r="F192" s="74"/>
    </row>
    <row r="193" spans="1:6" s="3" customFormat="1" x14ac:dyDescent="0.2">
      <c r="A193" s="42"/>
      <c r="C193" s="74"/>
      <c r="D193" s="74"/>
      <c r="E193" s="74"/>
      <c r="F193" s="74"/>
    </row>
    <row r="194" spans="1:6" s="3" customFormat="1" x14ac:dyDescent="0.2">
      <c r="A194" s="42"/>
      <c r="C194" s="74"/>
      <c r="D194" s="74"/>
      <c r="E194" s="74"/>
      <c r="F194" s="74"/>
    </row>
    <row r="195" spans="1:6" s="3" customFormat="1" x14ac:dyDescent="0.2">
      <c r="A195" s="42"/>
      <c r="C195" s="74"/>
      <c r="D195" s="74"/>
      <c r="E195" s="74"/>
      <c r="F195" s="74"/>
    </row>
    <row r="196" spans="1:6" s="3" customFormat="1" x14ac:dyDescent="0.2">
      <c r="A196" s="42"/>
      <c r="C196" s="74"/>
      <c r="D196" s="74"/>
      <c r="E196" s="74"/>
      <c r="F196" s="74"/>
    </row>
    <row r="197" spans="1:6" s="3" customFormat="1" x14ac:dyDescent="0.2">
      <c r="A197" s="42"/>
      <c r="C197" s="74"/>
      <c r="D197" s="74"/>
      <c r="E197" s="74"/>
      <c r="F197" s="74"/>
    </row>
    <row r="198" spans="1:6" s="3" customFormat="1" x14ac:dyDescent="0.2">
      <c r="A198" s="42"/>
      <c r="C198" s="74"/>
      <c r="D198" s="74"/>
      <c r="E198" s="74"/>
      <c r="F198" s="74"/>
    </row>
    <row r="199" spans="1:6" s="3" customFormat="1" x14ac:dyDescent="0.2">
      <c r="A199" s="42"/>
      <c r="C199" s="74"/>
      <c r="D199" s="74"/>
      <c r="E199" s="74"/>
      <c r="F199" s="74"/>
    </row>
  </sheetData>
  <mergeCells count="7">
    <mergeCell ref="A1:H1"/>
    <mergeCell ref="A3:H3"/>
    <mergeCell ref="A5:H5"/>
    <mergeCell ref="A6:B6"/>
    <mergeCell ref="A7:B7"/>
    <mergeCell ref="A2:H2"/>
    <mergeCell ref="A4:H4"/>
  </mergeCells>
  <printOptions horizontalCentered="1"/>
  <pageMargins left="0.74803149606299213" right="0.74803149606299213" top="0.74803149606299213" bottom="0.98425196850393704" header="0.31496062992125984" footer="0.19685039370078741"/>
  <pageSetup paperSize="9" scale="61" firstPageNumber="5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2"/>
  <sheetViews>
    <sheetView tabSelected="1" zoomScaleNormal="100" workbookViewId="0">
      <pane ySplit="5" topLeftCell="A6" activePane="bottomLeft" state="frozen"/>
      <selection pane="bottomLeft" activeCell="I10" sqref="I10"/>
    </sheetView>
  </sheetViews>
  <sheetFormatPr defaultColWidth="11.42578125" defaultRowHeight="12.75" x14ac:dyDescent="0.2"/>
  <cols>
    <col min="1" max="1" width="8.85546875" style="55" customWidth="1"/>
    <col min="2" max="2" width="51.42578125" style="190" customWidth="1"/>
    <col min="3" max="3" width="15.85546875" style="190" customWidth="1"/>
    <col min="4" max="4" width="15.85546875" style="76" customWidth="1"/>
    <col min="5" max="5" width="15.28515625" style="75" customWidth="1"/>
    <col min="6" max="8" width="12.7109375" style="49" customWidth="1"/>
    <col min="9" max="16384" width="11.42578125" style="49"/>
  </cols>
  <sheetData>
    <row r="1" spans="1:24" ht="25.5" customHeight="1" x14ac:dyDescent="0.2">
      <c r="A1" s="234" t="s">
        <v>64</v>
      </c>
      <c r="B1" s="234"/>
      <c r="C1" s="234"/>
      <c r="D1" s="234"/>
      <c r="E1" s="234"/>
      <c r="F1" s="234"/>
      <c r="G1" s="172"/>
      <c r="H1" s="172"/>
    </row>
    <row r="2" spans="1:24" ht="9" customHeight="1" x14ac:dyDescent="0.2">
      <c r="A2" s="237"/>
      <c r="B2" s="237"/>
      <c r="C2" s="237"/>
      <c r="D2" s="237"/>
      <c r="E2" s="237"/>
      <c r="F2" s="237"/>
      <c r="G2" s="169"/>
      <c r="H2" s="169"/>
    </row>
    <row r="3" spans="1:24" ht="18.75" customHeight="1" x14ac:dyDescent="0.2">
      <c r="A3" s="230" t="s">
        <v>204</v>
      </c>
      <c r="B3" s="230"/>
      <c r="C3" s="230"/>
      <c r="D3" s="230"/>
      <c r="E3" s="230"/>
      <c r="F3" s="230"/>
      <c r="G3" s="201"/>
      <c r="H3" s="201"/>
    </row>
    <row r="4" spans="1:24" ht="15.75" customHeight="1" x14ac:dyDescent="0.2">
      <c r="A4" s="238"/>
      <c r="B4" s="238"/>
      <c r="C4" s="238"/>
      <c r="D4" s="238"/>
      <c r="E4" s="238"/>
      <c r="F4" s="238"/>
      <c r="G4" s="169"/>
      <c r="H4" s="169"/>
    </row>
    <row r="5" spans="1:24" ht="38.25" customHeight="1" x14ac:dyDescent="0.2">
      <c r="A5" s="236" t="s">
        <v>193</v>
      </c>
      <c r="B5" s="236"/>
      <c r="C5" s="205" t="s">
        <v>213</v>
      </c>
      <c r="D5" s="141" t="s">
        <v>206</v>
      </c>
      <c r="E5" s="140" t="s">
        <v>207</v>
      </c>
      <c r="F5" s="142" t="s">
        <v>194</v>
      </c>
      <c r="G5" s="202"/>
      <c r="H5" s="202"/>
      <c r="I5" s="76"/>
      <c r="J5" s="76"/>
      <c r="K5" s="76"/>
      <c r="L5" s="76"/>
    </row>
    <row r="6" spans="1:24" ht="15" customHeight="1" x14ac:dyDescent="0.2">
      <c r="A6" s="235">
        <v>1</v>
      </c>
      <c r="B6" s="235"/>
      <c r="C6" s="204">
        <v>2</v>
      </c>
      <c r="D6" s="170">
        <v>3</v>
      </c>
      <c r="E6" s="170">
        <v>4</v>
      </c>
      <c r="F6" s="171" t="s">
        <v>216</v>
      </c>
      <c r="G6" s="203"/>
      <c r="H6" s="203"/>
      <c r="I6" s="76"/>
      <c r="J6" s="76"/>
      <c r="K6" s="76"/>
      <c r="L6" s="76"/>
    </row>
    <row r="7" spans="1:24" ht="14.25" hidden="1" x14ac:dyDescent="0.2">
      <c r="A7" s="50"/>
      <c r="B7" s="174" t="s">
        <v>113</v>
      </c>
      <c r="C7" s="174"/>
      <c r="D7" s="175">
        <f>'rashodi-opći dio'!E5+'rashodi-opći dio'!E73+'račun financiranja'!E12</f>
        <v>439280977</v>
      </c>
      <c r="E7" s="176">
        <f>'rashodi-opći dio'!F5+'rashodi-opći dio'!F73+'račun financiranja'!F12</f>
        <v>211753887.97999999</v>
      </c>
      <c r="F7" s="176">
        <f>E7/D7*100</f>
        <v>48.204656943293948</v>
      </c>
      <c r="G7" s="176"/>
      <c r="H7" s="176"/>
      <c r="I7" s="76"/>
      <c r="J7" s="76"/>
      <c r="K7" s="76"/>
      <c r="L7" s="76"/>
      <c r="M7" s="76"/>
    </row>
    <row r="8" spans="1:24" ht="26.25" customHeight="1" x14ac:dyDescent="0.2">
      <c r="A8" s="65" t="s">
        <v>147</v>
      </c>
      <c r="B8" s="66" t="s">
        <v>67</v>
      </c>
      <c r="C8" s="72">
        <f>C10+C69+C169+C243</f>
        <v>439280977</v>
      </c>
      <c r="D8" s="72">
        <f>D10+D69+D169+D243</f>
        <v>439280977</v>
      </c>
      <c r="E8" s="77">
        <f>E10+E69+E169+E243</f>
        <v>211753887.97999996</v>
      </c>
      <c r="F8" s="69">
        <f>E8/D8*100</f>
        <v>48.204656943293941</v>
      </c>
      <c r="G8" s="69"/>
      <c r="H8" s="69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</row>
    <row r="9" spans="1:24" ht="18.75" customHeight="1" x14ac:dyDescent="0.2">
      <c r="A9" s="65"/>
      <c r="B9" s="66"/>
      <c r="C9" s="72"/>
      <c r="D9" s="72"/>
      <c r="E9" s="77"/>
      <c r="F9" s="69"/>
      <c r="G9" s="69"/>
      <c r="H9" s="69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ht="15" customHeight="1" x14ac:dyDescent="0.2">
      <c r="A10" s="45">
        <v>2000</v>
      </c>
      <c r="B10" s="177" t="s">
        <v>68</v>
      </c>
      <c r="C10" s="72">
        <f>C12+C48+C54+C59</f>
        <v>18805392</v>
      </c>
      <c r="D10" s="72">
        <f t="shared" ref="D10:E10" si="0">D12+D48+D54+D59</f>
        <v>18805392</v>
      </c>
      <c r="E10" s="72">
        <f t="shared" si="0"/>
        <v>7331988.1800000006</v>
      </c>
      <c r="F10" s="69">
        <f>E10/D10*100</f>
        <v>38.988754820957737</v>
      </c>
      <c r="G10" s="69"/>
      <c r="H10" s="69"/>
    </row>
    <row r="11" spans="1:24" ht="15" customHeight="1" x14ac:dyDescent="0.2">
      <c r="A11" s="47"/>
      <c r="B11" s="55"/>
      <c r="C11" s="72"/>
      <c r="D11" s="72"/>
      <c r="E11" s="77"/>
      <c r="F11" s="69"/>
      <c r="G11" s="69"/>
      <c r="H11" s="69"/>
    </row>
    <row r="12" spans="1:24" x14ac:dyDescent="0.2">
      <c r="A12" s="45" t="s">
        <v>148</v>
      </c>
      <c r="B12" s="177" t="s">
        <v>60</v>
      </c>
      <c r="C12" s="72">
        <f>C13+C19+C41+C44+C45</f>
        <v>16822660</v>
      </c>
      <c r="D12" s="72">
        <f>D13+D19+D41+D44+D45</f>
        <v>16822660</v>
      </c>
      <c r="E12" s="77">
        <f>E13+E19+E41+E44+E45</f>
        <v>7197266.5499999998</v>
      </c>
      <c r="F12" s="69">
        <f>E12/D12*100</f>
        <v>42.783165979696427</v>
      </c>
      <c r="G12" s="69"/>
      <c r="H12" s="77"/>
    </row>
    <row r="13" spans="1:24" x14ac:dyDescent="0.2">
      <c r="A13" s="45">
        <v>31</v>
      </c>
      <c r="B13" s="45" t="s">
        <v>35</v>
      </c>
      <c r="C13" s="72">
        <v>10350940</v>
      </c>
      <c r="D13" s="72">
        <v>10350940</v>
      </c>
      <c r="E13" s="77">
        <f>E14+E15+E16+E17+E18</f>
        <v>4989899.82</v>
      </c>
      <c r="F13" s="69">
        <f t="shared" ref="F13" si="1">E13/D13*100</f>
        <v>48.207214224022174</v>
      </c>
      <c r="G13" s="69"/>
      <c r="H13" s="69"/>
    </row>
    <row r="14" spans="1:24" ht="15" customHeight="1" x14ac:dyDescent="0.2">
      <c r="A14" s="47">
        <v>3111</v>
      </c>
      <c r="B14" s="47" t="s">
        <v>36</v>
      </c>
      <c r="C14" s="178"/>
      <c r="D14" s="178"/>
      <c r="E14" s="179">
        <v>3814982.34</v>
      </c>
      <c r="F14" s="180"/>
      <c r="G14" s="69"/>
      <c r="H14" s="69"/>
    </row>
    <row r="15" spans="1:24" x14ac:dyDescent="0.2">
      <c r="A15" s="47">
        <v>3112</v>
      </c>
      <c r="B15" s="47" t="s">
        <v>122</v>
      </c>
      <c r="C15" s="178"/>
      <c r="D15" s="178"/>
      <c r="E15" s="179">
        <v>7885.41</v>
      </c>
      <c r="F15" s="180"/>
      <c r="G15" s="69"/>
      <c r="H15" s="69"/>
    </row>
    <row r="16" spans="1:24" ht="15" customHeight="1" x14ac:dyDescent="0.2">
      <c r="A16" s="47">
        <v>3113</v>
      </c>
      <c r="B16" s="47" t="s">
        <v>37</v>
      </c>
      <c r="C16" s="178"/>
      <c r="D16" s="178"/>
      <c r="E16" s="179">
        <v>85650.83</v>
      </c>
      <c r="F16" s="180"/>
      <c r="G16" s="180"/>
      <c r="H16" s="180"/>
    </row>
    <row r="17" spans="1:8" ht="15" customHeight="1" x14ac:dyDescent="0.2">
      <c r="A17" s="47">
        <v>3121</v>
      </c>
      <c r="B17" s="47" t="s">
        <v>38</v>
      </c>
      <c r="C17" s="178"/>
      <c r="D17" s="178"/>
      <c r="E17" s="179">
        <v>436804.54</v>
      </c>
      <c r="F17" s="69"/>
      <c r="G17" s="180"/>
      <c r="H17" s="180"/>
    </row>
    <row r="18" spans="1:8" ht="15" customHeight="1" x14ac:dyDescent="0.2">
      <c r="A18" s="47">
        <v>3132</v>
      </c>
      <c r="B18" s="47" t="s">
        <v>127</v>
      </c>
      <c r="C18" s="178"/>
      <c r="D18" s="178"/>
      <c r="E18" s="179">
        <v>644576.70000000007</v>
      </c>
      <c r="F18" s="180"/>
      <c r="G18" s="180"/>
      <c r="H18" s="180"/>
    </row>
    <row r="19" spans="1:8" s="51" customFormat="1" ht="15" customHeight="1" x14ac:dyDescent="0.2">
      <c r="A19" s="45">
        <v>32</v>
      </c>
      <c r="B19" s="68" t="s">
        <v>2</v>
      </c>
      <c r="C19" s="72">
        <v>6084630</v>
      </c>
      <c r="D19" s="72">
        <v>6084630</v>
      </c>
      <c r="E19" s="77">
        <f>SUM(E20:E40)</f>
        <v>2189369.0199999996</v>
      </c>
      <c r="F19" s="69">
        <f>E19/D19*100</f>
        <v>35.981958147003176</v>
      </c>
      <c r="G19" s="69"/>
      <c r="H19" s="69"/>
    </row>
    <row r="20" spans="1:8" ht="15" customHeight="1" x14ac:dyDescent="0.2">
      <c r="A20" s="47">
        <v>3211</v>
      </c>
      <c r="B20" s="55" t="s">
        <v>40</v>
      </c>
      <c r="C20" s="178"/>
      <c r="D20" s="178"/>
      <c r="E20" s="179">
        <v>85364.71</v>
      </c>
      <c r="F20" s="51"/>
      <c r="G20" s="180"/>
      <c r="H20" s="180"/>
    </row>
    <row r="21" spans="1:8" s="51" customFormat="1" ht="15" customHeight="1" x14ac:dyDescent="0.2">
      <c r="A21" s="47">
        <v>3212</v>
      </c>
      <c r="B21" s="55" t="s">
        <v>41</v>
      </c>
      <c r="C21" s="178"/>
      <c r="D21" s="178"/>
      <c r="E21" s="179">
        <v>109893.27</v>
      </c>
      <c r="F21" s="49"/>
      <c r="G21" s="69"/>
      <c r="H21" s="69"/>
    </row>
    <row r="22" spans="1:8" ht="15" customHeight="1" x14ac:dyDescent="0.2">
      <c r="A22" s="54" t="s">
        <v>3</v>
      </c>
      <c r="B22" s="55" t="s">
        <v>4</v>
      </c>
      <c r="C22" s="178"/>
      <c r="D22" s="178"/>
      <c r="E22" s="179">
        <v>34086.949999999997</v>
      </c>
      <c r="F22" s="69"/>
      <c r="G22" s="180"/>
      <c r="H22" s="180"/>
    </row>
    <row r="23" spans="1:8" ht="15" customHeight="1" x14ac:dyDescent="0.2">
      <c r="A23" s="54">
        <v>3214</v>
      </c>
      <c r="B23" s="55" t="s">
        <v>82</v>
      </c>
      <c r="C23" s="178"/>
      <c r="D23" s="178"/>
      <c r="E23" s="179">
        <v>2510.16</v>
      </c>
      <c r="F23" s="69"/>
      <c r="G23" s="180"/>
      <c r="H23" s="180"/>
    </row>
    <row r="24" spans="1:8" ht="15" customHeight="1" x14ac:dyDescent="0.2">
      <c r="A24" s="54">
        <v>3221</v>
      </c>
      <c r="B24" s="47" t="s">
        <v>43</v>
      </c>
      <c r="C24" s="178"/>
      <c r="D24" s="178"/>
      <c r="E24" s="179">
        <v>49005.38</v>
      </c>
      <c r="F24" s="180"/>
      <c r="G24" s="69"/>
      <c r="H24" s="69"/>
    </row>
    <row r="25" spans="1:8" ht="15" customHeight="1" x14ac:dyDescent="0.2">
      <c r="A25" s="54">
        <v>3223</v>
      </c>
      <c r="B25" s="47" t="s">
        <v>44</v>
      </c>
      <c r="C25" s="178"/>
      <c r="D25" s="178"/>
      <c r="E25" s="179">
        <v>15146.84</v>
      </c>
      <c r="F25" s="180"/>
      <c r="G25" s="180"/>
      <c r="H25" s="180"/>
    </row>
    <row r="26" spans="1:8" ht="15" customHeight="1" x14ac:dyDescent="0.2">
      <c r="A26" s="47">
        <v>3231</v>
      </c>
      <c r="B26" s="47" t="s">
        <v>45</v>
      </c>
      <c r="C26" s="178"/>
      <c r="D26" s="178"/>
      <c r="E26" s="179">
        <v>177977.86</v>
      </c>
      <c r="F26" s="180"/>
      <c r="G26" s="69"/>
      <c r="H26" s="69"/>
    </row>
    <row r="27" spans="1:8" ht="15" customHeight="1" x14ac:dyDescent="0.2">
      <c r="A27" s="47">
        <v>3232</v>
      </c>
      <c r="B27" s="54" t="s">
        <v>10</v>
      </c>
      <c r="C27" s="178"/>
      <c r="D27" s="178"/>
      <c r="E27" s="179">
        <v>226062.93</v>
      </c>
      <c r="F27" s="180"/>
      <c r="G27" s="180"/>
      <c r="H27" s="180"/>
    </row>
    <row r="28" spans="1:8" ht="15" customHeight="1" x14ac:dyDescent="0.2">
      <c r="A28" s="47">
        <v>3233</v>
      </c>
      <c r="B28" s="55" t="s">
        <v>46</v>
      </c>
      <c r="C28" s="178"/>
      <c r="D28" s="178"/>
      <c r="E28" s="179">
        <v>138343.72</v>
      </c>
      <c r="F28" s="69"/>
      <c r="G28" s="180"/>
      <c r="H28" s="180"/>
    </row>
    <row r="29" spans="1:8" ht="15" customHeight="1" x14ac:dyDescent="0.2">
      <c r="A29" s="47">
        <v>3234</v>
      </c>
      <c r="B29" s="55" t="s">
        <v>47</v>
      </c>
      <c r="C29" s="178"/>
      <c r="D29" s="178"/>
      <c r="E29" s="179">
        <v>7197.78</v>
      </c>
      <c r="F29" s="180"/>
      <c r="G29" s="180"/>
      <c r="H29" s="180"/>
    </row>
    <row r="30" spans="1:8" ht="15" customHeight="1" x14ac:dyDescent="0.2">
      <c r="A30" s="47">
        <v>3235</v>
      </c>
      <c r="B30" s="55" t="s">
        <v>48</v>
      </c>
      <c r="C30" s="178"/>
      <c r="D30" s="178"/>
      <c r="E30" s="179">
        <v>690964.95</v>
      </c>
      <c r="F30" s="180"/>
      <c r="G30" s="180"/>
      <c r="H30" s="180"/>
    </row>
    <row r="31" spans="1:8" ht="15" customHeight="1" x14ac:dyDescent="0.2">
      <c r="A31" s="47">
        <v>3236</v>
      </c>
      <c r="B31" s="55" t="s">
        <v>49</v>
      </c>
      <c r="C31" s="178"/>
      <c r="D31" s="178"/>
      <c r="E31" s="179">
        <v>227.31</v>
      </c>
      <c r="F31" s="180"/>
      <c r="G31" s="180"/>
      <c r="H31" s="180"/>
    </row>
    <row r="32" spans="1:8" ht="15" customHeight="1" x14ac:dyDescent="0.2">
      <c r="A32" s="47">
        <v>3237</v>
      </c>
      <c r="B32" s="54" t="s">
        <v>11</v>
      </c>
      <c r="C32" s="178"/>
      <c r="D32" s="178"/>
      <c r="E32" s="179">
        <v>298135.21000000002</v>
      </c>
      <c r="F32" s="180"/>
      <c r="G32" s="69"/>
      <c r="H32" s="69"/>
    </row>
    <row r="33" spans="1:8" ht="15" customHeight="1" x14ac:dyDescent="0.2">
      <c r="A33" s="47">
        <v>3238</v>
      </c>
      <c r="B33" s="54" t="s">
        <v>12</v>
      </c>
      <c r="C33" s="178"/>
      <c r="D33" s="178"/>
      <c r="E33" s="179">
        <v>222886.42</v>
      </c>
      <c r="F33" s="180"/>
      <c r="G33" s="180"/>
      <c r="H33" s="180"/>
    </row>
    <row r="34" spans="1:8" ht="15" customHeight="1" x14ac:dyDescent="0.2">
      <c r="A34" s="47">
        <v>3239</v>
      </c>
      <c r="B34" s="54" t="s">
        <v>50</v>
      </c>
      <c r="C34" s="178"/>
      <c r="D34" s="178"/>
      <c r="E34" s="179">
        <v>82278.759999999995</v>
      </c>
      <c r="F34" s="180"/>
      <c r="G34" s="180"/>
      <c r="H34" s="180"/>
    </row>
    <row r="35" spans="1:8" ht="15" customHeight="1" x14ac:dyDescent="0.2">
      <c r="A35" s="47">
        <v>3291</v>
      </c>
      <c r="B35" s="47" t="s">
        <v>73</v>
      </c>
      <c r="C35" s="178"/>
      <c r="D35" s="178"/>
      <c r="E35" s="179">
        <v>13668.15</v>
      </c>
      <c r="F35" s="180"/>
      <c r="G35" s="180"/>
      <c r="H35" s="180"/>
    </row>
    <row r="36" spans="1:8" ht="15" customHeight="1" x14ac:dyDescent="0.2">
      <c r="A36" s="47">
        <v>3292</v>
      </c>
      <c r="B36" s="47" t="s">
        <v>135</v>
      </c>
      <c r="C36" s="178"/>
      <c r="D36" s="178"/>
      <c r="E36" s="179">
        <v>20212.55</v>
      </c>
      <c r="F36" s="180"/>
      <c r="G36" s="180"/>
      <c r="H36" s="180"/>
    </row>
    <row r="37" spans="1:8" ht="15" customHeight="1" x14ac:dyDescent="0.2">
      <c r="A37" s="47">
        <v>3293</v>
      </c>
      <c r="B37" s="47" t="s">
        <v>53</v>
      </c>
      <c r="C37" s="178"/>
      <c r="D37" s="178"/>
      <c r="E37" s="179">
        <v>3758.06</v>
      </c>
      <c r="F37" s="69"/>
      <c r="G37" s="180"/>
      <c r="H37" s="180"/>
    </row>
    <row r="38" spans="1:8" ht="15" customHeight="1" x14ac:dyDescent="0.2">
      <c r="A38" s="47">
        <v>3295</v>
      </c>
      <c r="B38" s="47" t="s">
        <v>83</v>
      </c>
      <c r="C38" s="178"/>
      <c r="D38" s="178"/>
      <c r="E38" s="179">
        <v>7537.85</v>
      </c>
      <c r="F38" s="180"/>
      <c r="G38" s="180"/>
      <c r="H38" s="180"/>
    </row>
    <row r="39" spans="1:8" ht="15" customHeight="1" x14ac:dyDescent="0.2">
      <c r="A39" s="47">
        <v>3296</v>
      </c>
      <c r="B39" s="47" t="s">
        <v>123</v>
      </c>
      <c r="C39" s="178"/>
      <c r="D39" s="178"/>
      <c r="E39" s="179">
        <v>825.23</v>
      </c>
      <c r="F39" s="180"/>
      <c r="G39" s="180"/>
      <c r="H39" s="180"/>
    </row>
    <row r="40" spans="1:8" ht="15" customHeight="1" x14ac:dyDescent="0.2">
      <c r="A40" s="47">
        <v>3299</v>
      </c>
      <c r="B40" s="47" t="s">
        <v>51</v>
      </c>
      <c r="C40" s="178"/>
      <c r="D40" s="178"/>
      <c r="E40" s="179">
        <v>3284.93</v>
      </c>
      <c r="F40" s="180"/>
      <c r="G40" s="180"/>
      <c r="H40" s="180"/>
    </row>
    <row r="41" spans="1:8" ht="15" customHeight="1" x14ac:dyDescent="0.2">
      <c r="A41" s="45">
        <v>34</v>
      </c>
      <c r="B41" s="68" t="s">
        <v>13</v>
      </c>
      <c r="C41" s="72">
        <v>53090</v>
      </c>
      <c r="D41" s="72">
        <v>53090</v>
      </c>
      <c r="E41" s="77">
        <f>E42+E43</f>
        <v>14752.710000000001</v>
      </c>
      <c r="F41" s="69">
        <f>E41/D41*100</f>
        <v>27.788114522508948</v>
      </c>
      <c r="G41" s="69"/>
      <c r="H41" s="69"/>
    </row>
    <row r="42" spans="1:8" ht="15" customHeight="1" x14ac:dyDescent="0.2">
      <c r="A42" s="47">
        <v>3431</v>
      </c>
      <c r="B42" s="181" t="s">
        <v>59</v>
      </c>
      <c r="C42" s="178"/>
      <c r="D42" s="178"/>
      <c r="E42" s="179">
        <v>14562.84</v>
      </c>
      <c r="F42" s="69"/>
      <c r="G42" s="180"/>
      <c r="H42" s="180"/>
    </row>
    <row r="43" spans="1:8" ht="15" customHeight="1" x14ac:dyDescent="0.2">
      <c r="A43" s="47">
        <v>3433</v>
      </c>
      <c r="B43" s="181" t="s">
        <v>69</v>
      </c>
      <c r="C43" s="178"/>
      <c r="D43" s="178"/>
      <c r="E43" s="179">
        <v>189.87</v>
      </c>
      <c r="F43" s="69"/>
      <c r="G43" s="180"/>
      <c r="H43" s="180"/>
    </row>
    <row r="44" spans="1:8" ht="15" customHeight="1" x14ac:dyDescent="0.2">
      <c r="A44" s="45">
        <v>36</v>
      </c>
      <c r="B44" s="177" t="s">
        <v>192</v>
      </c>
      <c r="C44" s="72">
        <v>300000</v>
      </c>
      <c r="D44" s="72">
        <v>300000</v>
      </c>
      <c r="E44" s="179"/>
      <c r="F44" s="69"/>
      <c r="G44" s="180"/>
      <c r="H44" s="180"/>
    </row>
    <row r="45" spans="1:8" ht="25.5" x14ac:dyDescent="0.2">
      <c r="A45" s="45">
        <v>37</v>
      </c>
      <c r="B45" s="177" t="s">
        <v>100</v>
      </c>
      <c r="C45" s="72">
        <v>34000</v>
      </c>
      <c r="D45" s="72">
        <v>34000</v>
      </c>
      <c r="E45" s="77">
        <f>E46</f>
        <v>3245</v>
      </c>
      <c r="F45" s="69">
        <f>E45/D45*100</f>
        <v>9.5441176470588243</v>
      </c>
      <c r="G45" s="180"/>
      <c r="H45" s="180"/>
    </row>
    <row r="46" spans="1:8" x14ac:dyDescent="0.2">
      <c r="A46" s="47">
        <v>3721</v>
      </c>
      <c r="B46" s="47" t="s">
        <v>101</v>
      </c>
      <c r="C46" s="178"/>
      <c r="D46" s="178"/>
      <c r="E46" s="179">
        <v>3245</v>
      </c>
      <c r="F46" s="180"/>
      <c r="G46" s="180"/>
      <c r="H46" s="180"/>
    </row>
    <row r="47" spans="1:8" x14ac:dyDescent="0.2">
      <c r="A47" s="47"/>
      <c r="B47" s="181"/>
      <c r="C47" s="178"/>
      <c r="D47" s="178"/>
      <c r="E47" s="179"/>
      <c r="G47" s="180"/>
      <c r="H47" s="180"/>
    </row>
    <row r="48" spans="1:8" ht="15" customHeight="1" x14ac:dyDescent="0.2">
      <c r="A48" s="45" t="s">
        <v>149</v>
      </c>
      <c r="B48" s="45" t="s">
        <v>61</v>
      </c>
      <c r="C48" s="72">
        <f t="shared" ref="C48:D48" si="2">C49</f>
        <v>621100</v>
      </c>
      <c r="D48" s="72">
        <f t="shared" si="2"/>
        <v>621100</v>
      </c>
      <c r="E48" s="77">
        <f>E49</f>
        <v>61066.86</v>
      </c>
      <c r="F48" s="69">
        <f t="shared" ref="F48:F49" si="3">E48/D48*100</f>
        <v>9.8320495894380944</v>
      </c>
      <c r="G48" s="180"/>
      <c r="H48" s="180"/>
    </row>
    <row r="49" spans="1:8" ht="15" customHeight="1" x14ac:dyDescent="0.2">
      <c r="A49" s="45">
        <v>42</v>
      </c>
      <c r="B49" s="65" t="s">
        <v>18</v>
      </c>
      <c r="C49" s="72">
        <v>621100</v>
      </c>
      <c r="D49" s="72">
        <v>621100</v>
      </c>
      <c r="E49" s="77">
        <f>E50+E51+E52</f>
        <v>61066.86</v>
      </c>
      <c r="F49" s="69">
        <f t="shared" si="3"/>
        <v>9.8320495894380944</v>
      </c>
      <c r="G49" s="180"/>
      <c r="H49" s="180"/>
    </row>
    <row r="50" spans="1:8" ht="15" customHeight="1" x14ac:dyDescent="0.2">
      <c r="A50" s="54" t="s">
        <v>19</v>
      </c>
      <c r="B50" s="182" t="s">
        <v>20</v>
      </c>
      <c r="C50" s="178"/>
      <c r="D50" s="178"/>
      <c r="E50" s="179">
        <v>59369.78</v>
      </c>
      <c r="F50" s="180"/>
      <c r="G50" s="69"/>
      <c r="H50" s="69"/>
    </row>
    <row r="51" spans="1:8" ht="15" customHeight="1" x14ac:dyDescent="0.2">
      <c r="A51" s="54" t="s">
        <v>21</v>
      </c>
      <c r="B51" s="54" t="s">
        <v>22</v>
      </c>
      <c r="C51" s="178"/>
      <c r="D51" s="178"/>
      <c r="E51" s="179">
        <v>1697.08</v>
      </c>
      <c r="F51" s="180"/>
      <c r="G51" s="180"/>
      <c r="H51" s="180"/>
    </row>
    <row r="52" spans="1:8" ht="15" customHeight="1" x14ac:dyDescent="0.2">
      <c r="A52" s="136">
        <v>4227</v>
      </c>
      <c r="B52" s="134" t="s">
        <v>98</v>
      </c>
      <c r="C52" s="178"/>
      <c r="D52" s="178"/>
      <c r="E52" s="179">
        <v>0</v>
      </c>
      <c r="F52" s="180"/>
      <c r="G52" s="180"/>
      <c r="H52" s="180"/>
    </row>
    <row r="53" spans="1:8" ht="15" customHeight="1" x14ac:dyDescent="0.2">
      <c r="A53" s="54"/>
      <c r="B53" s="54"/>
      <c r="C53" s="178"/>
      <c r="D53" s="178"/>
      <c r="E53" s="179"/>
      <c r="F53" s="180"/>
      <c r="G53" s="69"/>
      <c r="H53" s="69"/>
    </row>
    <row r="54" spans="1:8" ht="15" customHeight="1" x14ac:dyDescent="0.2">
      <c r="A54" s="45" t="s">
        <v>150</v>
      </c>
      <c r="B54" s="45" t="s">
        <v>62</v>
      </c>
      <c r="C54" s="72">
        <f>C55+C56</f>
        <v>1295057</v>
      </c>
      <c r="D54" s="72">
        <f>D55+D56</f>
        <v>1295057</v>
      </c>
      <c r="E54" s="77">
        <f>E55+E56</f>
        <v>47779.199999999997</v>
      </c>
      <c r="F54" s="69">
        <f>E54/D54*100</f>
        <v>3.6893511250856137</v>
      </c>
      <c r="G54" s="180"/>
      <c r="H54" s="180"/>
    </row>
    <row r="55" spans="1:8" ht="15" customHeight="1" x14ac:dyDescent="0.2">
      <c r="A55" s="45">
        <v>41</v>
      </c>
      <c r="B55" s="45" t="s">
        <v>208</v>
      </c>
      <c r="C55" s="72">
        <v>100000</v>
      </c>
      <c r="D55" s="72">
        <v>100000</v>
      </c>
      <c r="E55" s="77">
        <v>0</v>
      </c>
      <c r="F55" s="69">
        <f>E55/D55*100</f>
        <v>0</v>
      </c>
      <c r="G55" s="180"/>
      <c r="H55" s="180"/>
    </row>
    <row r="56" spans="1:8" ht="15" customHeight="1" x14ac:dyDescent="0.2">
      <c r="A56" s="45">
        <v>42</v>
      </c>
      <c r="B56" s="65" t="s">
        <v>18</v>
      </c>
      <c r="C56" s="72">
        <v>1195057</v>
      </c>
      <c r="D56" s="72">
        <v>1195057</v>
      </c>
      <c r="E56" s="77">
        <f>E57</f>
        <v>47779.199999999997</v>
      </c>
      <c r="F56" s="69">
        <f>E56/D56*100</f>
        <v>3.9980687113669053</v>
      </c>
      <c r="G56" s="180"/>
      <c r="H56" s="180"/>
    </row>
    <row r="57" spans="1:8" ht="15" customHeight="1" x14ac:dyDescent="0.2">
      <c r="A57" s="54" t="s">
        <v>56</v>
      </c>
      <c r="B57" s="55" t="s">
        <v>1</v>
      </c>
      <c r="C57" s="178"/>
      <c r="D57" s="178"/>
      <c r="E57" s="179">
        <v>47779.199999999997</v>
      </c>
      <c r="F57" s="180"/>
      <c r="G57" s="180"/>
      <c r="H57" s="180"/>
    </row>
    <row r="58" spans="1:8" ht="15" customHeight="1" x14ac:dyDescent="0.2">
      <c r="A58" s="54"/>
      <c r="B58" s="55"/>
      <c r="C58" s="178"/>
      <c r="D58" s="178"/>
      <c r="E58" s="179"/>
      <c r="F58" s="180"/>
      <c r="G58" s="180"/>
      <c r="H58" s="180"/>
    </row>
    <row r="59" spans="1:8" ht="15" customHeight="1" x14ac:dyDescent="0.2">
      <c r="A59" s="48" t="s">
        <v>209</v>
      </c>
      <c r="B59" s="206" t="s">
        <v>210</v>
      </c>
      <c r="C59" s="72">
        <f>C60+C64</f>
        <v>66575</v>
      </c>
      <c r="D59" s="72">
        <f>D60+D64</f>
        <v>66575</v>
      </c>
      <c r="E59" s="77">
        <f>E60+E64</f>
        <v>25875.57</v>
      </c>
      <c r="F59" s="69">
        <f t="shared" ref="F59:F60" si="4">E59/D59*100</f>
        <v>38.86679684566279</v>
      </c>
      <c r="G59" s="180"/>
      <c r="H59" s="180"/>
    </row>
    <row r="60" spans="1:8" ht="15" customHeight="1" x14ac:dyDescent="0.2">
      <c r="A60" s="65">
        <v>31</v>
      </c>
      <c r="B60" s="68" t="s">
        <v>35</v>
      </c>
      <c r="C60" s="72">
        <v>40775</v>
      </c>
      <c r="D60" s="72">
        <v>40775</v>
      </c>
      <c r="E60" s="77">
        <f>E61+E62+E63</f>
        <v>23772.47</v>
      </c>
      <c r="F60" s="69">
        <f t="shared" si="4"/>
        <v>58.301581851624775</v>
      </c>
      <c r="G60" s="180"/>
      <c r="H60" s="180"/>
    </row>
    <row r="61" spans="1:8" ht="15" customHeight="1" x14ac:dyDescent="0.2">
      <c r="A61" s="54">
        <v>3111</v>
      </c>
      <c r="B61" s="55" t="s">
        <v>36</v>
      </c>
      <c r="C61" s="178"/>
      <c r="D61" s="178"/>
      <c r="E61" s="179">
        <v>20178.689999999999</v>
      </c>
      <c r="F61" s="180"/>
      <c r="G61" s="180"/>
      <c r="H61" s="180"/>
    </row>
    <row r="62" spans="1:8" ht="15" customHeight="1" x14ac:dyDescent="0.2">
      <c r="A62" s="54">
        <v>3113</v>
      </c>
      <c r="B62" s="55" t="s">
        <v>37</v>
      </c>
      <c r="C62" s="178"/>
      <c r="D62" s="178"/>
      <c r="E62" s="179">
        <v>226.88</v>
      </c>
      <c r="F62" s="180"/>
      <c r="G62" s="180"/>
      <c r="H62" s="180"/>
    </row>
    <row r="63" spans="1:8" ht="15" customHeight="1" x14ac:dyDescent="0.2">
      <c r="A63" s="54">
        <v>3132</v>
      </c>
      <c r="B63" s="55" t="s">
        <v>127</v>
      </c>
      <c r="C63" s="178"/>
      <c r="D63" s="178"/>
      <c r="E63" s="179">
        <v>3366.9</v>
      </c>
      <c r="F63" s="180"/>
      <c r="G63" s="180"/>
      <c r="H63" s="180"/>
    </row>
    <row r="64" spans="1:8" ht="15" customHeight="1" x14ac:dyDescent="0.2">
      <c r="A64" s="65">
        <v>32</v>
      </c>
      <c r="B64" s="68" t="s">
        <v>2</v>
      </c>
      <c r="C64" s="72">
        <v>25800</v>
      </c>
      <c r="D64" s="72">
        <v>25800</v>
      </c>
      <c r="E64" s="77">
        <f>E65+E66+E67</f>
        <v>2103.1</v>
      </c>
      <c r="F64" s="69">
        <f t="shared" ref="F64" si="5">E64/D64*100</f>
        <v>8.1515503875968989</v>
      </c>
      <c r="G64" s="180"/>
      <c r="H64" s="180"/>
    </row>
    <row r="65" spans="1:8" ht="15" customHeight="1" x14ac:dyDescent="0.2">
      <c r="A65" s="54">
        <v>3211</v>
      </c>
      <c r="B65" s="55" t="s">
        <v>40</v>
      </c>
      <c r="C65" s="178"/>
      <c r="D65" s="178"/>
      <c r="E65" s="179">
        <v>1290</v>
      </c>
      <c r="F65" s="180"/>
      <c r="G65" s="180"/>
      <c r="H65" s="180"/>
    </row>
    <row r="66" spans="1:8" ht="15" customHeight="1" x14ac:dyDescent="0.2">
      <c r="A66" s="54">
        <v>3212</v>
      </c>
      <c r="B66" s="55" t="s">
        <v>41</v>
      </c>
      <c r="C66" s="178"/>
      <c r="D66" s="178"/>
      <c r="E66" s="179">
        <v>383.1</v>
      </c>
      <c r="F66" s="180"/>
      <c r="G66" s="180"/>
      <c r="H66" s="180"/>
    </row>
    <row r="67" spans="1:8" ht="15" customHeight="1" x14ac:dyDescent="0.2">
      <c r="A67" s="54">
        <v>3241</v>
      </c>
      <c r="B67" s="55" t="s">
        <v>219</v>
      </c>
      <c r="C67" s="178"/>
      <c r="D67" s="178"/>
      <c r="E67" s="179">
        <v>430</v>
      </c>
      <c r="F67" s="180"/>
      <c r="G67" s="180"/>
      <c r="H67" s="180"/>
    </row>
    <row r="68" spans="1:8" ht="15" customHeight="1" x14ac:dyDescent="0.2">
      <c r="A68" s="54"/>
      <c r="B68" s="54"/>
      <c r="C68" s="76"/>
      <c r="F68" s="180"/>
      <c r="G68" s="180"/>
      <c r="H68" s="180"/>
    </row>
    <row r="69" spans="1:8" ht="15" customHeight="1" x14ac:dyDescent="0.2">
      <c r="A69" s="65">
        <v>2001</v>
      </c>
      <c r="B69" s="45" t="s">
        <v>65</v>
      </c>
      <c r="C69" s="72">
        <f>C71+C76+C81+C86+C94+C103+C112+C118+C122+C127+C133+C137+C147+C151+C159+C163</f>
        <v>57642465</v>
      </c>
      <c r="D69" s="72">
        <f t="shared" ref="D69:E69" si="6">D71+D76+D81+D86+D94+D103+D112+D118+D122+D127+D133+D137+D147+D151+D159+D163</f>
        <v>62700465</v>
      </c>
      <c r="E69" s="77">
        <f t="shared" si="6"/>
        <v>18539237.18</v>
      </c>
      <c r="F69" s="69">
        <f>E69/D69*100</f>
        <v>29.567942087829813</v>
      </c>
      <c r="G69" s="180"/>
      <c r="H69" s="180"/>
    </row>
    <row r="70" spans="1:8" ht="15" customHeight="1" x14ac:dyDescent="0.2">
      <c r="A70" s="45"/>
      <c r="B70" s="68"/>
      <c r="C70" s="72"/>
      <c r="D70" s="72"/>
      <c r="E70" s="77"/>
      <c r="F70" s="69"/>
      <c r="G70" s="69"/>
      <c r="H70" s="69"/>
    </row>
    <row r="71" spans="1:8" ht="15" customHeight="1" x14ac:dyDescent="0.2">
      <c r="A71" s="45" t="s">
        <v>151</v>
      </c>
      <c r="B71" s="68" t="s">
        <v>129</v>
      </c>
      <c r="C71" s="72">
        <f>C72+C73</f>
        <v>7372680</v>
      </c>
      <c r="D71" s="72">
        <f>D72+D73</f>
        <v>7372680</v>
      </c>
      <c r="E71" s="77">
        <f>E72+E73</f>
        <v>2964281.22</v>
      </c>
      <c r="F71" s="69">
        <f t="shared" ref="F71:F73" si="7">E71/D71*100</f>
        <v>40.206291606308696</v>
      </c>
      <c r="G71" s="69"/>
      <c r="H71" s="69"/>
    </row>
    <row r="72" spans="1:8" ht="15" customHeight="1" x14ac:dyDescent="0.2">
      <c r="A72" s="45">
        <v>35</v>
      </c>
      <c r="B72" s="68" t="s">
        <v>14</v>
      </c>
      <c r="C72" s="72">
        <v>1000</v>
      </c>
      <c r="D72" s="72">
        <v>1000</v>
      </c>
      <c r="E72" s="77"/>
      <c r="F72" s="69"/>
      <c r="G72" s="69"/>
      <c r="H72" s="69"/>
    </row>
    <row r="73" spans="1:8" ht="15" customHeight="1" x14ac:dyDescent="0.2">
      <c r="A73" s="45">
        <v>36</v>
      </c>
      <c r="B73" s="66" t="s">
        <v>119</v>
      </c>
      <c r="C73" s="72">
        <v>7371680</v>
      </c>
      <c r="D73" s="72">
        <v>7371680</v>
      </c>
      <c r="E73" s="77">
        <f>E74</f>
        <v>2964281.22</v>
      </c>
      <c r="F73" s="69">
        <f t="shared" si="7"/>
        <v>40.211745762160049</v>
      </c>
      <c r="G73" s="180"/>
      <c r="H73" s="180"/>
    </row>
    <row r="74" spans="1:8" ht="15" customHeight="1" x14ac:dyDescent="0.2">
      <c r="A74" s="47">
        <v>3632</v>
      </c>
      <c r="B74" s="55" t="s">
        <v>86</v>
      </c>
      <c r="C74" s="178"/>
      <c r="D74" s="178"/>
      <c r="E74" s="179">
        <v>2964281.22</v>
      </c>
      <c r="F74" s="180"/>
      <c r="G74" s="69"/>
      <c r="H74" s="69"/>
    </row>
    <row r="75" spans="1:8" ht="15" customHeight="1" x14ac:dyDescent="0.2">
      <c r="A75" s="47"/>
      <c r="B75" s="47"/>
      <c r="C75" s="178"/>
      <c r="D75" s="178"/>
      <c r="E75" s="179"/>
      <c r="F75" s="180"/>
      <c r="G75" s="180"/>
      <c r="H75" s="180"/>
    </row>
    <row r="76" spans="1:8" ht="25.5" x14ac:dyDescent="0.2">
      <c r="A76" s="45" t="s">
        <v>152</v>
      </c>
      <c r="B76" s="66" t="s">
        <v>74</v>
      </c>
      <c r="C76" s="72">
        <f>C77+C78</f>
        <v>4685000</v>
      </c>
      <c r="D76" s="72">
        <f>D77+D78</f>
        <v>9243000</v>
      </c>
      <c r="E76" s="77">
        <f>E77+E78</f>
        <v>3765538.89</v>
      </c>
      <c r="F76" s="69">
        <f t="shared" ref="F76:F78" si="8">E76/D76*100</f>
        <v>40.739358325219087</v>
      </c>
      <c r="G76" s="180"/>
      <c r="H76" s="180"/>
    </row>
    <row r="77" spans="1:8" x14ac:dyDescent="0.2">
      <c r="A77" s="45">
        <v>35</v>
      </c>
      <c r="B77" s="66" t="s">
        <v>14</v>
      </c>
      <c r="C77" s="72">
        <v>0</v>
      </c>
      <c r="D77" s="72">
        <v>600000</v>
      </c>
      <c r="E77" s="77"/>
      <c r="F77" s="69"/>
      <c r="G77" s="180"/>
      <c r="H77" s="180"/>
    </row>
    <row r="78" spans="1:8" x14ac:dyDescent="0.2">
      <c r="A78" s="45">
        <v>38</v>
      </c>
      <c r="B78" s="68" t="s">
        <v>54</v>
      </c>
      <c r="C78" s="72">
        <v>4685000</v>
      </c>
      <c r="D78" s="72">
        <v>8643000</v>
      </c>
      <c r="E78" s="77">
        <f>E79</f>
        <v>3765538.89</v>
      </c>
      <c r="F78" s="69">
        <f t="shared" si="8"/>
        <v>43.567498438042342</v>
      </c>
      <c r="G78" s="69"/>
      <c r="H78" s="69"/>
    </row>
    <row r="79" spans="1:8" ht="25.5" x14ac:dyDescent="0.2">
      <c r="A79" s="47">
        <v>3861</v>
      </c>
      <c r="B79" s="183" t="s">
        <v>89</v>
      </c>
      <c r="C79" s="178"/>
      <c r="D79" s="178"/>
      <c r="E79" s="179">
        <v>3765538.89</v>
      </c>
      <c r="F79" s="180"/>
      <c r="G79" s="69"/>
      <c r="H79" s="69"/>
    </row>
    <row r="80" spans="1:8" x14ac:dyDescent="0.2">
      <c r="A80" s="47"/>
      <c r="B80" s="47"/>
      <c r="C80" s="76"/>
      <c r="F80" s="180"/>
      <c r="G80" s="69"/>
      <c r="H80" s="69"/>
    </row>
    <row r="81" spans="1:8" ht="25.5" x14ac:dyDescent="0.2">
      <c r="A81" s="45" t="s">
        <v>153</v>
      </c>
      <c r="B81" s="66" t="s">
        <v>75</v>
      </c>
      <c r="C81" s="72">
        <f>C82+C83</f>
        <v>274588</v>
      </c>
      <c r="D81" s="72">
        <f>D82+D83</f>
        <v>274588</v>
      </c>
      <c r="E81" s="77">
        <f>E82+E83</f>
        <v>5227.16</v>
      </c>
      <c r="F81" s="69">
        <f t="shared" ref="F81:F83" si="9">E81/D81*100</f>
        <v>1.9036374495607966</v>
      </c>
      <c r="G81" s="180"/>
      <c r="H81" s="180"/>
    </row>
    <row r="82" spans="1:8" ht="15" customHeight="1" x14ac:dyDescent="0.2">
      <c r="A82" s="45">
        <v>35</v>
      </c>
      <c r="B82" s="162" t="s">
        <v>14</v>
      </c>
      <c r="C82" s="72">
        <v>2000</v>
      </c>
      <c r="D82" s="72">
        <v>2000</v>
      </c>
      <c r="E82" s="77"/>
      <c r="F82" s="69"/>
      <c r="G82" s="180"/>
      <c r="H82" s="180"/>
    </row>
    <row r="83" spans="1:8" x14ac:dyDescent="0.2">
      <c r="A83" s="45">
        <v>36</v>
      </c>
      <c r="B83" s="66" t="s">
        <v>119</v>
      </c>
      <c r="C83" s="72">
        <v>272588</v>
      </c>
      <c r="D83" s="72">
        <v>272588</v>
      </c>
      <c r="E83" s="77">
        <f>E84</f>
        <v>5227.16</v>
      </c>
      <c r="F83" s="69">
        <f t="shared" si="9"/>
        <v>1.9176045900773326</v>
      </c>
      <c r="G83" s="180"/>
      <c r="H83" s="180"/>
    </row>
    <row r="84" spans="1:8" x14ac:dyDescent="0.2">
      <c r="A84" s="47">
        <v>3632</v>
      </c>
      <c r="B84" s="183" t="s">
        <v>86</v>
      </c>
      <c r="C84" s="178"/>
      <c r="D84" s="178"/>
      <c r="E84" s="179">
        <v>5227.16</v>
      </c>
      <c r="F84" s="180"/>
      <c r="G84" s="180"/>
      <c r="H84" s="180"/>
    </row>
    <row r="85" spans="1:8" ht="15" customHeight="1" x14ac:dyDescent="0.2">
      <c r="A85" s="47"/>
      <c r="B85" s="47"/>
      <c r="C85" s="178"/>
      <c r="D85" s="178"/>
      <c r="E85" s="179"/>
      <c r="F85" s="180"/>
      <c r="G85" s="69"/>
      <c r="H85" s="69"/>
    </row>
    <row r="86" spans="1:8" ht="25.5" x14ac:dyDescent="0.2">
      <c r="A86" s="45" t="s">
        <v>154</v>
      </c>
      <c r="B86" s="66" t="s">
        <v>76</v>
      </c>
      <c r="C86" s="72">
        <f>C87+C90+C91</f>
        <v>4528352</v>
      </c>
      <c r="D86" s="72">
        <f>D87+D90+D91</f>
        <v>4528352</v>
      </c>
      <c r="E86" s="77">
        <f>E87+E90+E91</f>
        <v>806781.5</v>
      </c>
      <c r="F86" s="69">
        <f t="shared" ref="F86:F91" si="10">E86/D86*100</f>
        <v>17.816227625414278</v>
      </c>
      <c r="G86" s="69"/>
      <c r="H86" s="69"/>
    </row>
    <row r="87" spans="1:8" ht="15" customHeight="1" x14ac:dyDescent="0.2">
      <c r="A87" s="45">
        <v>32</v>
      </c>
      <c r="B87" s="68" t="s">
        <v>2</v>
      </c>
      <c r="C87" s="72">
        <v>497271</v>
      </c>
      <c r="D87" s="72">
        <v>497271</v>
      </c>
      <c r="E87" s="77">
        <f>E88+E89</f>
        <v>114173.20999999999</v>
      </c>
      <c r="F87" s="69">
        <f t="shared" si="10"/>
        <v>22.959957447749819</v>
      </c>
      <c r="G87" s="180"/>
      <c r="H87" s="180"/>
    </row>
    <row r="88" spans="1:8" ht="15" customHeight="1" x14ac:dyDescent="0.2">
      <c r="A88" s="47">
        <v>3237</v>
      </c>
      <c r="B88" s="55" t="s">
        <v>11</v>
      </c>
      <c r="C88" s="178"/>
      <c r="D88" s="178"/>
      <c r="E88" s="179">
        <v>94565</v>
      </c>
      <c r="F88" s="180"/>
      <c r="G88" s="69"/>
      <c r="H88" s="69"/>
    </row>
    <row r="89" spans="1:8" ht="15" customHeight="1" x14ac:dyDescent="0.2">
      <c r="A89" s="134">
        <v>3299</v>
      </c>
      <c r="B89" s="134" t="s">
        <v>51</v>
      </c>
      <c r="C89" s="119"/>
      <c r="D89" s="119"/>
      <c r="E89" s="118">
        <v>19608.21</v>
      </c>
      <c r="F89" s="135"/>
      <c r="G89" s="69"/>
      <c r="H89" s="69"/>
    </row>
    <row r="90" spans="1:8" ht="15" customHeight="1" x14ac:dyDescent="0.2">
      <c r="A90" s="45">
        <v>35</v>
      </c>
      <c r="B90" s="162" t="s">
        <v>14</v>
      </c>
      <c r="C90" s="72">
        <v>139472</v>
      </c>
      <c r="D90" s="72">
        <v>139472</v>
      </c>
      <c r="E90" s="77"/>
      <c r="F90" s="184"/>
      <c r="G90" s="69"/>
      <c r="H90" s="69"/>
    </row>
    <row r="91" spans="1:8" ht="15" customHeight="1" x14ac:dyDescent="0.2">
      <c r="A91" s="45">
        <v>36</v>
      </c>
      <c r="B91" s="66" t="s">
        <v>119</v>
      </c>
      <c r="C91" s="72">
        <v>3891609</v>
      </c>
      <c r="D91" s="72">
        <v>3891609</v>
      </c>
      <c r="E91" s="77">
        <f>E92</f>
        <v>692608.29</v>
      </c>
      <c r="F91" s="69">
        <f t="shared" si="10"/>
        <v>17.797478883413007</v>
      </c>
      <c r="G91" s="135"/>
      <c r="H91" s="135"/>
    </row>
    <row r="92" spans="1:8" ht="15" customHeight="1" x14ac:dyDescent="0.2">
      <c r="A92" s="47">
        <v>3632</v>
      </c>
      <c r="B92" s="47" t="s">
        <v>86</v>
      </c>
      <c r="C92" s="178"/>
      <c r="D92" s="178"/>
      <c r="E92" s="179">
        <v>692608.29</v>
      </c>
      <c r="F92" s="180"/>
      <c r="G92" s="180"/>
      <c r="H92" s="180"/>
    </row>
    <row r="93" spans="1:8" ht="15" customHeight="1" x14ac:dyDescent="0.2">
      <c r="A93" s="49"/>
      <c r="B93" s="49"/>
      <c r="C93" s="76"/>
      <c r="F93" s="185"/>
      <c r="G93" s="180"/>
      <c r="H93" s="180"/>
    </row>
    <row r="94" spans="1:8" ht="25.5" x14ac:dyDescent="0.2">
      <c r="A94" s="45" t="s">
        <v>155</v>
      </c>
      <c r="B94" s="66" t="s">
        <v>77</v>
      </c>
      <c r="C94" s="72">
        <f>C95+C96+C99</f>
        <v>5045891</v>
      </c>
      <c r="D94" s="72">
        <f>D95+D96+D99</f>
        <v>5545891</v>
      </c>
      <c r="E94" s="77">
        <f>E95+E96+E99</f>
        <v>1007669.7799999999</v>
      </c>
      <c r="F94" s="69">
        <f t="shared" ref="F94:F99" si="11">E94/D94*100</f>
        <v>18.169664351499154</v>
      </c>
      <c r="G94" s="69"/>
      <c r="H94" s="69"/>
    </row>
    <row r="95" spans="1:8" ht="15" customHeight="1" x14ac:dyDescent="0.2">
      <c r="A95" s="45">
        <v>35</v>
      </c>
      <c r="B95" s="162" t="s">
        <v>14</v>
      </c>
      <c r="C95" s="72">
        <v>120000</v>
      </c>
      <c r="D95" s="72">
        <v>120000</v>
      </c>
      <c r="E95" s="77"/>
      <c r="F95" s="69"/>
      <c r="G95" s="69"/>
      <c r="H95" s="69"/>
    </row>
    <row r="96" spans="1:8" x14ac:dyDescent="0.2">
      <c r="A96" s="45">
        <v>36</v>
      </c>
      <c r="B96" s="66" t="s">
        <v>119</v>
      </c>
      <c r="C96" s="72">
        <v>4280111</v>
      </c>
      <c r="D96" s="72">
        <v>4780111</v>
      </c>
      <c r="E96" s="77">
        <f>E97+E98</f>
        <v>979067.66999999993</v>
      </c>
      <c r="F96" s="69">
        <f t="shared" si="11"/>
        <v>20.482111607868518</v>
      </c>
      <c r="G96" s="180"/>
      <c r="H96" s="180"/>
    </row>
    <row r="97" spans="1:8" x14ac:dyDescent="0.2">
      <c r="A97" s="47">
        <v>3631</v>
      </c>
      <c r="B97" s="47" t="s">
        <v>102</v>
      </c>
      <c r="C97" s="178"/>
      <c r="D97" s="178"/>
      <c r="E97" s="179">
        <v>682396.62</v>
      </c>
      <c r="F97" s="180"/>
      <c r="G97" s="69"/>
      <c r="H97" s="69"/>
    </row>
    <row r="98" spans="1:8" ht="15" customHeight="1" x14ac:dyDescent="0.2">
      <c r="A98" s="47">
        <v>3632</v>
      </c>
      <c r="B98" s="47" t="s">
        <v>86</v>
      </c>
      <c r="C98" s="178"/>
      <c r="D98" s="178"/>
      <c r="E98" s="179">
        <v>296671.05</v>
      </c>
      <c r="F98" s="180"/>
      <c r="G98" s="69"/>
      <c r="H98" s="69"/>
    </row>
    <row r="99" spans="1:8" ht="15" customHeight="1" x14ac:dyDescent="0.2">
      <c r="A99" s="45">
        <v>38</v>
      </c>
      <c r="B99" s="68" t="s">
        <v>54</v>
      </c>
      <c r="C99" s="72">
        <v>645780</v>
      </c>
      <c r="D99" s="72">
        <v>645780</v>
      </c>
      <c r="E99" s="77">
        <f>E100+E101</f>
        <v>28602.11</v>
      </c>
      <c r="F99" s="69">
        <f t="shared" si="11"/>
        <v>4.4290795626993713</v>
      </c>
      <c r="G99" s="69"/>
      <c r="H99" s="69"/>
    </row>
    <row r="100" spans="1:8" x14ac:dyDescent="0.2">
      <c r="A100" s="47">
        <v>3811</v>
      </c>
      <c r="B100" s="47" t="s">
        <v>17</v>
      </c>
      <c r="C100" s="178"/>
      <c r="D100" s="178"/>
      <c r="E100" s="179">
        <v>25337.96</v>
      </c>
      <c r="F100" s="180"/>
      <c r="G100" s="180"/>
      <c r="H100" s="180"/>
    </row>
    <row r="101" spans="1:8" ht="25.5" x14ac:dyDescent="0.2">
      <c r="A101" s="47">
        <v>3861</v>
      </c>
      <c r="B101" s="183" t="s">
        <v>89</v>
      </c>
      <c r="C101" s="178"/>
      <c r="D101" s="178"/>
      <c r="E101" s="179">
        <v>3264.15</v>
      </c>
      <c r="F101" s="180"/>
      <c r="G101" s="69"/>
      <c r="H101" s="69"/>
    </row>
    <row r="102" spans="1:8" ht="15" customHeight="1" x14ac:dyDescent="0.2">
      <c r="A102" s="47"/>
      <c r="B102" s="183"/>
      <c r="C102" s="178"/>
      <c r="D102" s="178"/>
      <c r="E102" s="179"/>
      <c r="F102" s="180"/>
      <c r="G102" s="180"/>
      <c r="H102" s="180"/>
    </row>
    <row r="103" spans="1:8" s="51" customFormat="1" ht="36.75" customHeight="1" x14ac:dyDescent="0.2">
      <c r="A103" s="45" t="s">
        <v>177</v>
      </c>
      <c r="B103" s="66" t="s">
        <v>178</v>
      </c>
      <c r="C103" s="72">
        <f>C104+C106+C108+C110</f>
        <v>499300</v>
      </c>
      <c r="D103" s="72">
        <f>D104+D106+D108+D110</f>
        <v>499300</v>
      </c>
      <c r="E103" s="77">
        <f>E104+E106+E108+E110</f>
        <v>349017.91000000003</v>
      </c>
      <c r="F103" s="69">
        <f t="shared" ref="F103:F108" si="12">E103/D103*100</f>
        <v>69.901444021630283</v>
      </c>
      <c r="G103" s="180"/>
      <c r="H103" s="180"/>
    </row>
    <row r="104" spans="1:8" x14ac:dyDescent="0.2">
      <c r="A104" s="45">
        <v>32</v>
      </c>
      <c r="B104" s="68" t="s">
        <v>2</v>
      </c>
      <c r="C104" s="72">
        <v>251000</v>
      </c>
      <c r="D104" s="72">
        <v>251000</v>
      </c>
      <c r="E104" s="77">
        <f>E105</f>
        <v>294132.31</v>
      </c>
      <c r="F104" s="69">
        <f t="shared" si="12"/>
        <v>117.18418725099602</v>
      </c>
      <c r="G104" s="69"/>
      <c r="H104" s="69"/>
    </row>
    <row r="105" spans="1:8" ht="15" customHeight="1" x14ac:dyDescent="0.2">
      <c r="A105" s="47">
        <v>3233</v>
      </c>
      <c r="B105" s="55" t="s">
        <v>46</v>
      </c>
      <c r="C105" s="178"/>
      <c r="D105" s="178"/>
      <c r="E105" s="179">
        <v>294132.31</v>
      </c>
      <c r="F105" s="180"/>
      <c r="G105" s="69"/>
      <c r="H105" s="69"/>
    </row>
    <row r="106" spans="1:8" ht="15" customHeight="1" x14ac:dyDescent="0.2">
      <c r="A106" s="45">
        <v>35</v>
      </c>
      <c r="B106" s="68" t="s">
        <v>14</v>
      </c>
      <c r="C106" s="72">
        <v>106300</v>
      </c>
      <c r="D106" s="72">
        <v>106300</v>
      </c>
      <c r="E106" s="77">
        <f>E107</f>
        <v>15191.51</v>
      </c>
      <c r="F106" s="69">
        <f t="shared" si="12"/>
        <v>14.291166509877703</v>
      </c>
      <c r="G106" s="69"/>
      <c r="H106" s="69"/>
    </row>
    <row r="107" spans="1:8" ht="15" customHeight="1" x14ac:dyDescent="0.2">
      <c r="A107" s="47">
        <v>3522</v>
      </c>
      <c r="B107" s="55" t="s">
        <v>140</v>
      </c>
      <c r="C107" s="178"/>
      <c r="D107" s="178"/>
      <c r="E107" s="179">
        <v>15191.51</v>
      </c>
      <c r="F107" s="180"/>
      <c r="G107" s="184"/>
      <c r="H107" s="184"/>
    </row>
    <row r="108" spans="1:8" s="64" customFormat="1" ht="15" customHeight="1" x14ac:dyDescent="0.2">
      <c r="A108" s="45">
        <v>36</v>
      </c>
      <c r="B108" s="66" t="s">
        <v>119</v>
      </c>
      <c r="C108" s="72">
        <v>141000</v>
      </c>
      <c r="D108" s="72">
        <v>141000</v>
      </c>
      <c r="E108" s="77">
        <f>E109</f>
        <v>39694.089999999997</v>
      </c>
      <c r="F108" s="69">
        <f t="shared" si="12"/>
        <v>28.151836879432622</v>
      </c>
      <c r="G108" s="135"/>
      <c r="H108" s="135"/>
    </row>
    <row r="109" spans="1:8" s="64" customFormat="1" ht="15" customHeight="1" x14ac:dyDescent="0.2">
      <c r="A109" s="47">
        <v>3631</v>
      </c>
      <c r="B109" s="183" t="s">
        <v>102</v>
      </c>
      <c r="C109" s="178"/>
      <c r="D109" s="178"/>
      <c r="E109" s="179">
        <v>39694.089999999997</v>
      </c>
      <c r="F109" s="180"/>
      <c r="G109" s="135"/>
      <c r="H109" s="135"/>
    </row>
    <row r="110" spans="1:8" s="64" customFormat="1" ht="15" customHeight="1" x14ac:dyDescent="0.2">
      <c r="A110" s="45">
        <v>38</v>
      </c>
      <c r="B110" s="66" t="s">
        <v>54</v>
      </c>
      <c r="C110" s="72">
        <v>1000</v>
      </c>
      <c r="D110" s="72">
        <v>1000</v>
      </c>
      <c r="E110" s="77"/>
      <c r="F110" s="69"/>
      <c r="G110" s="135"/>
      <c r="H110" s="135"/>
    </row>
    <row r="111" spans="1:8" s="64" customFormat="1" x14ac:dyDescent="0.2">
      <c r="A111" s="47"/>
      <c r="B111" s="181"/>
      <c r="C111" s="76"/>
      <c r="D111" s="76"/>
      <c r="E111" s="75"/>
      <c r="F111" s="185"/>
      <c r="G111" s="135"/>
      <c r="H111" s="135"/>
    </row>
    <row r="112" spans="1:8" ht="15" customHeight="1" x14ac:dyDescent="0.2">
      <c r="A112" s="45" t="s">
        <v>156</v>
      </c>
      <c r="B112" s="66" t="s">
        <v>78</v>
      </c>
      <c r="C112" s="72">
        <f>C113+C114+C115</f>
        <v>3443130</v>
      </c>
      <c r="D112" s="72">
        <f>D113+D114+D115</f>
        <v>2943130</v>
      </c>
      <c r="E112" s="77">
        <f>E113+E114+E115</f>
        <v>81692.850000000006</v>
      </c>
      <c r="F112" s="69">
        <f t="shared" ref="F112:F115" si="13">E112/D112*100</f>
        <v>2.7757132712452393</v>
      </c>
      <c r="G112" s="69"/>
      <c r="H112" s="69"/>
    </row>
    <row r="113" spans="1:8" ht="15" customHeight="1" x14ac:dyDescent="0.2">
      <c r="A113" s="45">
        <v>32</v>
      </c>
      <c r="B113" s="68" t="s">
        <v>2</v>
      </c>
      <c r="C113" s="72">
        <v>2529630</v>
      </c>
      <c r="D113" s="72">
        <v>2029630</v>
      </c>
      <c r="E113" s="77"/>
      <c r="F113" s="69"/>
      <c r="G113" s="180"/>
      <c r="H113" s="180"/>
    </row>
    <row r="114" spans="1:8" x14ac:dyDescent="0.2">
      <c r="A114" s="45">
        <v>36</v>
      </c>
      <c r="B114" s="66" t="s">
        <v>119</v>
      </c>
      <c r="C114" s="72">
        <v>326000</v>
      </c>
      <c r="D114" s="72">
        <v>326000</v>
      </c>
      <c r="E114" s="77"/>
      <c r="F114" s="69"/>
      <c r="G114" s="69"/>
      <c r="H114" s="69"/>
    </row>
    <row r="115" spans="1:8" x14ac:dyDescent="0.2">
      <c r="A115" s="45">
        <v>38</v>
      </c>
      <c r="B115" s="68" t="s">
        <v>54</v>
      </c>
      <c r="C115" s="72">
        <v>587500</v>
      </c>
      <c r="D115" s="72">
        <v>587500</v>
      </c>
      <c r="E115" s="77">
        <f>E116</f>
        <v>81692.850000000006</v>
      </c>
      <c r="F115" s="69">
        <f t="shared" si="13"/>
        <v>13.90516595744681</v>
      </c>
      <c r="G115" s="180"/>
      <c r="H115" s="180"/>
    </row>
    <row r="116" spans="1:8" ht="15" customHeight="1" x14ac:dyDescent="0.2">
      <c r="A116" s="47">
        <v>3811</v>
      </c>
      <c r="B116" s="47" t="s">
        <v>17</v>
      </c>
      <c r="C116" s="178"/>
      <c r="D116" s="178"/>
      <c r="E116" s="179">
        <v>81692.850000000006</v>
      </c>
      <c r="F116" s="180"/>
      <c r="G116" s="69"/>
      <c r="H116" s="69"/>
    </row>
    <row r="117" spans="1:8" ht="15" customHeight="1" x14ac:dyDescent="0.2">
      <c r="A117" s="47"/>
      <c r="B117" s="47"/>
      <c r="C117" s="178"/>
      <c r="D117" s="178"/>
      <c r="E117" s="179"/>
      <c r="F117" s="180"/>
      <c r="G117" s="69"/>
      <c r="H117" s="69"/>
    </row>
    <row r="118" spans="1:8" ht="25.5" x14ac:dyDescent="0.2">
      <c r="A118" s="45" t="s">
        <v>157</v>
      </c>
      <c r="B118" s="66" t="s">
        <v>108</v>
      </c>
      <c r="C118" s="72">
        <f>C119</f>
        <v>458000</v>
      </c>
      <c r="D118" s="72">
        <f>D119</f>
        <v>458000</v>
      </c>
      <c r="E118" s="77">
        <f>E119</f>
        <v>13621.02</v>
      </c>
      <c r="F118" s="69">
        <f>E118/D118*100</f>
        <v>2.9740218340611353</v>
      </c>
      <c r="G118" s="69"/>
      <c r="H118" s="69"/>
    </row>
    <row r="119" spans="1:8" ht="15" customHeight="1" x14ac:dyDescent="0.2">
      <c r="A119" s="45">
        <v>36</v>
      </c>
      <c r="B119" s="66" t="s">
        <v>119</v>
      </c>
      <c r="C119" s="72">
        <v>458000</v>
      </c>
      <c r="D119" s="72">
        <v>458000</v>
      </c>
      <c r="E119" s="77">
        <f>E120</f>
        <v>13621.02</v>
      </c>
      <c r="F119" s="69">
        <f>E119/D119*100</f>
        <v>2.9740218340611353</v>
      </c>
      <c r="G119" s="69"/>
      <c r="H119" s="69"/>
    </row>
    <row r="120" spans="1:8" ht="15" customHeight="1" x14ac:dyDescent="0.2">
      <c r="A120" s="47">
        <v>3632</v>
      </c>
      <c r="B120" s="47" t="s">
        <v>86</v>
      </c>
      <c r="C120" s="178"/>
      <c r="D120" s="178"/>
      <c r="E120" s="179">
        <v>13621.02</v>
      </c>
      <c r="F120" s="180"/>
      <c r="G120" s="69"/>
      <c r="H120" s="69"/>
    </row>
    <row r="121" spans="1:8" x14ac:dyDescent="0.2">
      <c r="A121" s="47"/>
      <c r="B121" s="47"/>
      <c r="C121" s="76"/>
      <c r="F121" s="180"/>
      <c r="G121" s="69"/>
      <c r="H121" s="69"/>
    </row>
    <row r="122" spans="1:8" ht="15" customHeight="1" x14ac:dyDescent="0.2">
      <c r="A122" s="45" t="s">
        <v>158</v>
      </c>
      <c r="B122" s="66" t="s">
        <v>109</v>
      </c>
      <c r="C122" s="72">
        <f>C123+C125</f>
        <v>485000</v>
      </c>
      <c r="D122" s="72">
        <f>D123+D125</f>
        <v>485000</v>
      </c>
      <c r="E122" s="77">
        <f>E123+E125</f>
        <v>114340.5</v>
      </c>
      <c r="F122" s="69">
        <f t="shared" ref="F122:F123" si="14">E122/D122*100</f>
        <v>23.575360824742265</v>
      </c>
      <c r="G122" s="180"/>
      <c r="H122" s="180"/>
    </row>
    <row r="123" spans="1:8" ht="15" customHeight="1" x14ac:dyDescent="0.2">
      <c r="A123" s="45">
        <v>36</v>
      </c>
      <c r="B123" s="66" t="s">
        <v>119</v>
      </c>
      <c r="C123" s="72">
        <v>185000</v>
      </c>
      <c r="D123" s="72">
        <v>185000</v>
      </c>
      <c r="E123" s="77">
        <f>E124</f>
        <v>114340.5</v>
      </c>
      <c r="F123" s="69">
        <f t="shared" si="14"/>
        <v>61.805675675675673</v>
      </c>
      <c r="G123" s="69"/>
      <c r="H123" s="69"/>
    </row>
    <row r="124" spans="1:8" ht="15" customHeight="1" x14ac:dyDescent="0.2">
      <c r="A124" s="47">
        <v>3632</v>
      </c>
      <c r="B124" s="183" t="s">
        <v>86</v>
      </c>
      <c r="C124" s="178"/>
      <c r="D124" s="178"/>
      <c r="E124" s="179">
        <v>114340.5</v>
      </c>
      <c r="F124" s="180"/>
      <c r="G124" s="69"/>
      <c r="H124" s="69"/>
    </row>
    <row r="125" spans="1:8" ht="15" customHeight="1" x14ac:dyDescent="0.2">
      <c r="A125" s="45">
        <v>38</v>
      </c>
      <c r="B125" s="68" t="s">
        <v>54</v>
      </c>
      <c r="C125" s="72">
        <v>300000</v>
      </c>
      <c r="D125" s="72">
        <v>300000</v>
      </c>
      <c r="E125" s="77"/>
      <c r="F125" s="69"/>
      <c r="G125" s="69"/>
      <c r="H125" s="69"/>
    </row>
    <row r="126" spans="1:8" ht="15" customHeight="1" x14ac:dyDescent="0.2">
      <c r="A126" s="47"/>
      <c r="B126" s="47"/>
      <c r="C126" s="178"/>
      <c r="D126" s="178"/>
      <c r="E126" s="179"/>
      <c r="F126" s="180"/>
      <c r="G126" s="69"/>
      <c r="H126" s="69"/>
    </row>
    <row r="127" spans="1:8" ht="15" customHeight="1" x14ac:dyDescent="0.2">
      <c r="A127" s="45" t="s">
        <v>159</v>
      </c>
      <c r="B127" s="66" t="s">
        <v>103</v>
      </c>
      <c r="C127" s="72">
        <f>C128+C129</f>
        <v>11679800</v>
      </c>
      <c r="D127" s="72">
        <f>D128+D129</f>
        <v>11679800</v>
      </c>
      <c r="E127" s="77">
        <f>E128+E129</f>
        <v>2456277.3699999996</v>
      </c>
      <c r="F127" s="69">
        <f t="shared" ref="F127:F129" si="15">E127/D127*100</f>
        <v>21.03013210842651</v>
      </c>
      <c r="G127" s="180"/>
      <c r="H127" s="180"/>
    </row>
    <row r="128" spans="1:8" ht="15" customHeight="1" x14ac:dyDescent="0.2">
      <c r="A128" s="45">
        <v>31</v>
      </c>
      <c r="B128" s="45" t="s">
        <v>35</v>
      </c>
      <c r="C128" s="72">
        <v>15500</v>
      </c>
      <c r="D128" s="72">
        <v>15500</v>
      </c>
      <c r="E128" s="77"/>
      <c r="F128" s="69"/>
      <c r="G128" s="69"/>
      <c r="H128" s="69"/>
    </row>
    <row r="129" spans="1:8" ht="15" customHeight="1" x14ac:dyDescent="0.2">
      <c r="A129" s="45">
        <v>32</v>
      </c>
      <c r="B129" s="68" t="s">
        <v>2</v>
      </c>
      <c r="C129" s="72">
        <v>11664300</v>
      </c>
      <c r="D129" s="72">
        <v>11664300</v>
      </c>
      <c r="E129" s="77">
        <f>E130+E131</f>
        <v>2456277.3699999996</v>
      </c>
      <c r="F129" s="69">
        <f t="shared" si="15"/>
        <v>21.058077810070039</v>
      </c>
      <c r="G129" s="180"/>
      <c r="H129" s="180"/>
    </row>
    <row r="130" spans="1:8" x14ac:dyDescent="0.2">
      <c r="A130" s="47">
        <v>3237</v>
      </c>
      <c r="B130" s="55" t="s">
        <v>11</v>
      </c>
      <c r="C130" s="178"/>
      <c r="D130" s="178"/>
      <c r="E130" s="179">
        <v>136106.04999999999</v>
      </c>
      <c r="F130" s="180"/>
      <c r="G130" s="69"/>
      <c r="H130" s="69"/>
    </row>
    <row r="131" spans="1:8" x14ac:dyDescent="0.2">
      <c r="A131" s="47">
        <v>3299</v>
      </c>
      <c r="B131" s="55" t="s">
        <v>51</v>
      </c>
      <c r="C131" s="178"/>
      <c r="D131" s="178"/>
      <c r="E131" s="179">
        <v>2320171.3199999998</v>
      </c>
      <c r="F131" s="180"/>
      <c r="G131" s="69"/>
      <c r="H131" s="69"/>
    </row>
    <row r="132" spans="1:8" ht="15" customHeight="1" x14ac:dyDescent="0.2">
      <c r="A132" s="47"/>
      <c r="B132" s="183"/>
      <c r="C132" s="178"/>
      <c r="D132" s="178"/>
      <c r="E132" s="179"/>
      <c r="F132" s="180"/>
      <c r="G132" s="69"/>
      <c r="H132" s="69"/>
    </row>
    <row r="133" spans="1:8" ht="15" customHeight="1" x14ac:dyDescent="0.2">
      <c r="A133" s="45" t="s">
        <v>160</v>
      </c>
      <c r="B133" s="66" t="s">
        <v>111</v>
      </c>
      <c r="C133" s="72">
        <f>C134</f>
        <v>1200000</v>
      </c>
      <c r="D133" s="72">
        <f>D134</f>
        <v>1200000</v>
      </c>
      <c r="E133" s="77">
        <f>E134</f>
        <v>584550.71</v>
      </c>
      <c r="F133" s="69">
        <f>E133/D133*100</f>
        <v>48.712559166666665</v>
      </c>
      <c r="G133" s="180"/>
      <c r="H133" s="180"/>
    </row>
    <row r="134" spans="1:8" ht="15" customHeight="1" x14ac:dyDescent="0.2">
      <c r="A134" s="45">
        <v>36</v>
      </c>
      <c r="B134" s="66" t="s">
        <v>119</v>
      </c>
      <c r="C134" s="72">
        <v>1200000</v>
      </c>
      <c r="D134" s="72">
        <v>1200000</v>
      </c>
      <c r="E134" s="77">
        <f>E135</f>
        <v>584550.71</v>
      </c>
      <c r="F134" s="69">
        <f>E134/D134*100</f>
        <v>48.712559166666665</v>
      </c>
      <c r="G134" s="69"/>
      <c r="H134" s="69"/>
    </row>
    <row r="135" spans="1:8" ht="15" customHeight="1" x14ac:dyDescent="0.2">
      <c r="A135" s="47">
        <v>3632</v>
      </c>
      <c r="B135" s="55" t="s">
        <v>86</v>
      </c>
      <c r="C135" s="178"/>
      <c r="D135" s="178"/>
      <c r="E135" s="179">
        <v>584550.71</v>
      </c>
      <c r="F135" s="180"/>
      <c r="G135" s="69"/>
      <c r="H135" s="69"/>
    </row>
    <row r="136" spans="1:8" ht="15" customHeight="1" x14ac:dyDescent="0.2">
      <c r="A136" s="47"/>
      <c r="B136" s="55"/>
      <c r="C136" s="178"/>
      <c r="D136" s="178"/>
      <c r="E136" s="179"/>
      <c r="F136" s="180"/>
      <c r="G136" s="69"/>
      <c r="H136" s="69"/>
    </row>
    <row r="137" spans="1:8" ht="25.5" x14ac:dyDescent="0.2">
      <c r="A137" s="45" t="s">
        <v>161</v>
      </c>
      <c r="B137" s="66" t="s">
        <v>128</v>
      </c>
      <c r="C137" s="72">
        <f>C138+C139+C141+C144</f>
        <v>5722654</v>
      </c>
      <c r="D137" s="72">
        <f>D138+D139+D141+D144</f>
        <v>6222654</v>
      </c>
      <c r="E137" s="77">
        <f>E138+E139+E141+E144</f>
        <v>3732592.6100000003</v>
      </c>
      <c r="F137" s="69">
        <f t="shared" ref="F137:F144" si="16">E137/D137*100</f>
        <v>59.983933061359352</v>
      </c>
      <c r="G137" s="180"/>
      <c r="H137" s="180"/>
    </row>
    <row r="138" spans="1:8" ht="15" customHeight="1" x14ac:dyDescent="0.2">
      <c r="A138" s="45">
        <v>32</v>
      </c>
      <c r="B138" s="68" t="s">
        <v>2</v>
      </c>
      <c r="C138" s="72">
        <v>1000</v>
      </c>
      <c r="D138" s="72">
        <v>1000</v>
      </c>
      <c r="E138" s="77"/>
      <c r="F138" s="69"/>
      <c r="G138" s="69"/>
      <c r="H138" s="69"/>
    </row>
    <row r="139" spans="1:8" ht="15" customHeight="1" x14ac:dyDescent="0.2">
      <c r="A139" s="45">
        <v>35</v>
      </c>
      <c r="B139" s="68" t="s">
        <v>14</v>
      </c>
      <c r="C139" s="72">
        <v>624618</v>
      </c>
      <c r="D139" s="72">
        <v>1124618</v>
      </c>
      <c r="E139" s="77">
        <f>E140</f>
        <v>724302.05</v>
      </c>
      <c r="F139" s="69">
        <f t="shared" si="16"/>
        <v>64.404273273235887</v>
      </c>
      <c r="G139" s="69"/>
      <c r="H139" s="69"/>
    </row>
    <row r="140" spans="1:8" ht="15" customHeight="1" x14ac:dyDescent="0.2">
      <c r="A140" s="47" t="s">
        <v>15</v>
      </c>
      <c r="B140" s="55" t="s">
        <v>0</v>
      </c>
      <c r="C140" s="178"/>
      <c r="D140" s="178"/>
      <c r="E140" s="179">
        <v>724302.05</v>
      </c>
      <c r="F140" s="180"/>
      <c r="G140" s="69"/>
      <c r="H140" s="69"/>
    </row>
    <row r="141" spans="1:8" ht="15" customHeight="1" x14ac:dyDescent="0.2">
      <c r="A141" s="45">
        <v>36</v>
      </c>
      <c r="B141" s="66" t="s">
        <v>119</v>
      </c>
      <c r="C141" s="72">
        <v>4784422</v>
      </c>
      <c r="D141" s="72">
        <v>4784422</v>
      </c>
      <c r="E141" s="77">
        <f>E142+E143</f>
        <v>2849238.35</v>
      </c>
      <c r="F141" s="69">
        <f t="shared" si="16"/>
        <v>59.552404658284743</v>
      </c>
      <c r="G141" s="180"/>
      <c r="H141" s="180"/>
    </row>
    <row r="142" spans="1:8" ht="15" customHeight="1" x14ac:dyDescent="0.2">
      <c r="A142" s="47">
        <v>3631</v>
      </c>
      <c r="B142" s="47" t="s">
        <v>102</v>
      </c>
      <c r="C142" s="178"/>
      <c r="D142" s="178"/>
      <c r="E142" s="179">
        <v>208240.25</v>
      </c>
      <c r="F142" s="180"/>
      <c r="G142" s="69"/>
      <c r="H142" s="69"/>
    </row>
    <row r="143" spans="1:8" ht="15" customHeight="1" x14ac:dyDescent="0.2">
      <c r="A143" s="47">
        <v>3632</v>
      </c>
      <c r="B143" s="47" t="s">
        <v>86</v>
      </c>
      <c r="C143" s="178"/>
      <c r="D143" s="178"/>
      <c r="E143" s="179">
        <v>2640998.1</v>
      </c>
      <c r="F143" s="180"/>
      <c r="G143" s="180"/>
      <c r="H143" s="180"/>
    </row>
    <row r="144" spans="1:8" ht="15" customHeight="1" x14ac:dyDescent="0.2">
      <c r="A144" s="45">
        <v>38</v>
      </c>
      <c r="B144" s="68" t="s">
        <v>54</v>
      </c>
      <c r="C144" s="72">
        <v>312614</v>
      </c>
      <c r="D144" s="72">
        <v>312614</v>
      </c>
      <c r="E144" s="77">
        <f>E145</f>
        <v>159052.21</v>
      </c>
      <c r="F144" s="69">
        <f t="shared" si="16"/>
        <v>50.878146852028372</v>
      </c>
      <c r="G144" s="69"/>
      <c r="H144" s="69"/>
    </row>
    <row r="145" spans="1:8" ht="25.5" x14ac:dyDescent="0.2">
      <c r="A145" s="47">
        <v>3861</v>
      </c>
      <c r="B145" s="183" t="s">
        <v>89</v>
      </c>
      <c r="C145" s="178"/>
      <c r="D145" s="178"/>
      <c r="E145" s="179">
        <v>159052.21</v>
      </c>
      <c r="F145" s="180"/>
      <c r="G145" s="180"/>
      <c r="H145" s="180"/>
    </row>
    <row r="146" spans="1:8" ht="15" customHeight="1" x14ac:dyDescent="0.2">
      <c r="A146" s="47"/>
      <c r="B146" s="47"/>
      <c r="C146" s="178"/>
      <c r="D146" s="178"/>
      <c r="E146" s="179"/>
      <c r="F146" s="180"/>
      <c r="G146" s="69"/>
      <c r="H146" s="69"/>
    </row>
    <row r="147" spans="1:8" ht="25.5" customHeight="1" x14ac:dyDescent="0.2">
      <c r="A147" s="45" t="s">
        <v>162</v>
      </c>
      <c r="B147" s="66" t="s">
        <v>136</v>
      </c>
      <c r="C147" s="72">
        <f>C148</f>
        <v>984000</v>
      </c>
      <c r="D147" s="72">
        <f>D148</f>
        <v>984000</v>
      </c>
      <c r="E147" s="77">
        <f>E148</f>
        <v>374115.52</v>
      </c>
      <c r="F147" s="69">
        <f>E147/D147*100</f>
        <v>38.019869918699186</v>
      </c>
      <c r="G147" s="69"/>
      <c r="H147" s="69"/>
    </row>
    <row r="148" spans="1:8" ht="15" customHeight="1" x14ac:dyDescent="0.2">
      <c r="A148" s="45">
        <v>36</v>
      </c>
      <c r="B148" s="66" t="s">
        <v>119</v>
      </c>
      <c r="C148" s="72">
        <v>984000</v>
      </c>
      <c r="D148" s="72">
        <v>984000</v>
      </c>
      <c r="E148" s="77">
        <f>E149</f>
        <v>374115.52</v>
      </c>
      <c r="F148" s="69">
        <f>E148/D148*100</f>
        <v>38.019869918699186</v>
      </c>
      <c r="G148" s="69"/>
      <c r="H148" s="69"/>
    </row>
    <row r="149" spans="1:8" ht="15" customHeight="1" x14ac:dyDescent="0.2">
      <c r="A149" s="47">
        <v>3632</v>
      </c>
      <c r="B149" s="55" t="s">
        <v>86</v>
      </c>
      <c r="C149" s="178"/>
      <c r="D149" s="178"/>
      <c r="E149" s="179">
        <v>374115.52</v>
      </c>
      <c r="F149" s="180"/>
      <c r="G149" s="180"/>
      <c r="H149" s="180"/>
    </row>
    <row r="150" spans="1:8" ht="15" customHeight="1" x14ac:dyDescent="0.2">
      <c r="A150" s="54"/>
      <c r="B150" s="54"/>
      <c r="C150" s="178"/>
      <c r="D150" s="178"/>
      <c r="E150" s="179"/>
      <c r="F150" s="180"/>
      <c r="G150" s="69"/>
      <c r="H150" s="69"/>
    </row>
    <row r="151" spans="1:8" ht="15" customHeight="1" x14ac:dyDescent="0.2">
      <c r="A151" s="45" t="s">
        <v>163</v>
      </c>
      <c r="B151" s="66" t="s">
        <v>142</v>
      </c>
      <c r="C151" s="72">
        <f>C152+C154+C157</f>
        <v>7704570</v>
      </c>
      <c r="D151" s="72">
        <f>D152+D154+D157</f>
        <v>7704570</v>
      </c>
      <c r="E151" s="77">
        <f>E152+E154+E157</f>
        <v>1874581.5699999998</v>
      </c>
      <c r="F151" s="69">
        <f t="shared" ref="F151:F154" si="17">E151/D151*100</f>
        <v>24.330774722015633</v>
      </c>
      <c r="G151" s="69"/>
      <c r="H151" s="69"/>
    </row>
    <row r="152" spans="1:8" ht="15" customHeight="1" x14ac:dyDescent="0.2">
      <c r="A152" s="45">
        <v>35</v>
      </c>
      <c r="B152" s="66" t="s">
        <v>14</v>
      </c>
      <c r="C152" s="72">
        <v>300000</v>
      </c>
      <c r="D152" s="72">
        <v>300000</v>
      </c>
      <c r="E152" s="77">
        <f>E153</f>
        <v>120734.94</v>
      </c>
      <c r="F152" s="69">
        <f t="shared" si="17"/>
        <v>40.244980000000005</v>
      </c>
      <c r="G152" s="69"/>
      <c r="H152" s="69"/>
    </row>
    <row r="153" spans="1:8" ht="15" customHeight="1" x14ac:dyDescent="0.2">
      <c r="A153" s="46">
        <v>3522</v>
      </c>
      <c r="B153" s="209" t="s">
        <v>140</v>
      </c>
      <c r="C153" s="210"/>
      <c r="D153" s="210"/>
      <c r="E153" s="211">
        <v>120734.94</v>
      </c>
      <c r="F153" s="69"/>
      <c r="G153" s="69"/>
      <c r="H153" s="69"/>
    </row>
    <row r="154" spans="1:8" ht="15" customHeight="1" x14ac:dyDescent="0.2">
      <c r="A154" s="45">
        <v>36</v>
      </c>
      <c r="B154" s="66" t="s">
        <v>119</v>
      </c>
      <c r="C154" s="72">
        <v>7402570</v>
      </c>
      <c r="D154" s="72">
        <v>7402570</v>
      </c>
      <c r="E154" s="77">
        <f>E155+E156</f>
        <v>1753846.63</v>
      </c>
      <c r="F154" s="69">
        <f t="shared" si="17"/>
        <v>23.692401828013782</v>
      </c>
      <c r="G154" s="69"/>
      <c r="H154" s="69"/>
    </row>
    <row r="155" spans="1:8" ht="15" customHeight="1" x14ac:dyDescent="0.2">
      <c r="A155" s="47">
        <v>3631</v>
      </c>
      <c r="B155" s="47" t="s">
        <v>102</v>
      </c>
      <c r="C155" s="178"/>
      <c r="D155" s="178"/>
      <c r="E155" s="179">
        <v>265324.38</v>
      </c>
      <c r="F155" s="180"/>
      <c r="G155" s="180"/>
      <c r="H155" s="180"/>
    </row>
    <row r="156" spans="1:8" x14ac:dyDescent="0.2">
      <c r="A156" s="47">
        <v>3632</v>
      </c>
      <c r="B156" s="47" t="s">
        <v>86</v>
      </c>
      <c r="C156" s="178"/>
      <c r="D156" s="178"/>
      <c r="E156" s="179">
        <v>1488522.25</v>
      </c>
      <c r="F156" s="180"/>
      <c r="G156" s="69"/>
      <c r="H156" s="69"/>
    </row>
    <row r="157" spans="1:8" ht="15" customHeight="1" x14ac:dyDescent="0.2">
      <c r="A157" s="45">
        <v>38</v>
      </c>
      <c r="B157" s="68" t="s">
        <v>54</v>
      </c>
      <c r="C157" s="72">
        <v>2000</v>
      </c>
      <c r="D157" s="72">
        <v>2000</v>
      </c>
      <c r="E157" s="77"/>
      <c r="F157" s="69"/>
      <c r="G157" s="69"/>
      <c r="H157" s="69"/>
    </row>
    <row r="158" spans="1:8" ht="15" customHeight="1" x14ac:dyDescent="0.2">
      <c r="A158" s="47"/>
      <c r="B158" s="47"/>
      <c r="C158" s="178"/>
      <c r="D158" s="178"/>
      <c r="E158" s="179"/>
      <c r="F158" s="180"/>
      <c r="G158" s="180"/>
      <c r="H158" s="180"/>
    </row>
    <row r="159" spans="1:8" s="64" customFormat="1" ht="25.5" x14ac:dyDescent="0.2">
      <c r="A159" s="45" t="s">
        <v>179</v>
      </c>
      <c r="B159" s="66" t="s">
        <v>180</v>
      </c>
      <c r="C159" s="72">
        <f>C160</f>
        <v>334000</v>
      </c>
      <c r="D159" s="72">
        <f>D160</f>
        <v>334000</v>
      </c>
      <c r="E159" s="77">
        <f>E160</f>
        <v>139104.25</v>
      </c>
      <c r="F159" s="69">
        <f>E159/D159*100</f>
        <v>41.647979041916166</v>
      </c>
      <c r="G159" s="180"/>
      <c r="H159" s="180"/>
    </row>
    <row r="160" spans="1:8" ht="15" customHeight="1" x14ac:dyDescent="0.2">
      <c r="A160" s="45">
        <v>35</v>
      </c>
      <c r="B160" s="68" t="s">
        <v>14</v>
      </c>
      <c r="C160" s="72">
        <v>334000</v>
      </c>
      <c r="D160" s="72">
        <v>334000</v>
      </c>
      <c r="E160" s="77">
        <f>E161</f>
        <v>139104.25</v>
      </c>
      <c r="F160" s="69">
        <f>E160/D160*100</f>
        <v>41.647979041916166</v>
      </c>
      <c r="G160" s="69"/>
      <c r="H160" s="69"/>
    </row>
    <row r="161" spans="1:8" ht="15" customHeight="1" x14ac:dyDescent="0.2">
      <c r="A161" s="47">
        <v>3522</v>
      </c>
      <c r="B161" s="55" t="s">
        <v>140</v>
      </c>
      <c r="C161" s="178"/>
      <c r="D161" s="178"/>
      <c r="E161" s="179">
        <v>139104.25</v>
      </c>
      <c r="F161" s="180"/>
      <c r="G161" s="69"/>
      <c r="H161" s="69"/>
    </row>
    <row r="162" spans="1:8" ht="15" customHeight="1" x14ac:dyDescent="0.2">
      <c r="A162" s="47"/>
      <c r="B162" s="55"/>
      <c r="C162" s="178"/>
      <c r="D162" s="178"/>
      <c r="E162" s="179"/>
      <c r="F162" s="180"/>
      <c r="G162" s="69"/>
      <c r="H162" s="69"/>
    </row>
    <row r="163" spans="1:8" ht="25.5" x14ac:dyDescent="0.2">
      <c r="A163" s="67" t="s">
        <v>164</v>
      </c>
      <c r="B163" s="116" t="s">
        <v>146</v>
      </c>
      <c r="C163" s="72">
        <f t="shared" ref="C163:D163" si="18">C164+C166</f>
        <v>3225500</v>
      </c>
      <c r="D163" s="72">
        <f t="shared" si="18"/>
        <v>3225500</v>
      </c>
      <c r="E163" s="77">
        <f>E164+E166</f>
        <v>269844.32</v>
      </c>
      <c r="F163" s="69">
        <f t="shared" ref="F163:F166" si="19">E163/D163*100</f>
        <v>8.3659686870252674</v>
      </c>
      <c r="G163" s="180"/>
      <c r="H163" s="180"/>
    </row>
    <row r="164" spans="1:8" ht="15" customHeight="1" x14ac:dyDescent="0.2">
      <c r="A164" s="45">
        <v>35</v>
      </c>
      <c r="B164" s="68" t="s">
        <v>14</v>
      </c>
      <c r="C164" s="72">
        <v>1240000</v>
      </c>
      <c r="D164" s="72">
        <v>1240000</v>
      </c>
      <c r="E164" s="77">
        <f>E165</f>
        <v>39816.839999999997</v>
      </c>
      <c r="F164" s="69">
        <f t="shared" si="19"/>
        <v>3.2110354838709672</v>
      </c>
      <c r="G164" s="69"/>
      <c r="H164" s="69"/>
    </row>
    <row r="165" spans="1:8" ht="15" customHeight="1" x14ac:dyDescent="0.2">
      <c r="A165" s="47">
        <v>3522</v>
      </c>
      <c r="B165" s="55" t="s">
        <v>140</v>
      </c>
      <c r="C165" s="178"/>
      <c r="D165" s="178"/>
      <c r="E165" s="179">
        <v>39816.839999999997</v>
      </c>
      <c r="F165" s="180"/>
      <c r="G165" s="180"/>
      <c r="H165" s="180"/>
    </row>
    <row r="166" spans="1:8" ht="15" customHeight="1" x14ac:dyDescent="0.2">
      <c r="A166" s="45">
        <v>36</v>
      </c>
      <c r="B166" s="66" t="s">
        <v>119</v>
      </c>
      <c r="C166" s="72">
        <v>1985500</v>
      </c>
      <c r="D166" s="72">
        <v>1985500</v>
      </c>
      <c r="E166" s="77">
        <f>E167</f>
        <v>230027.48</v>
      </c>
      <c r="F166" s="69">
        <f t="shared" si="19"/>
        <v>11.585367917401159</v>
      </c>
      <c r="G166" s="69"/>
      <c r="H166" s="69"/>
    </row>
    <row r="167" spans="1:8" ht="15" customHeight="1" x14ac:dyDescent="0.2">
      <c r="A167" s="47">
        <v>3632</v>
      </c>
      <c r="B167" s="47" t="s">
        <v>86</v>
      </c>
      <c r="C167" s="178"/>
      <c r="D167" s="178"/>
      <c r="E167" s="179">
        <v>230027.48</v>
      </c>
      <c r="F167" s="180"/>
      <c r="G167" s="69"/>
      <c r="H167" s="69"/>
    </row>
    <row r="168" spans="1:8" ht="15" customHeight="1" x14ac:dyDescent="0.2">
      <c r="A168" s="47"/>
      <c r="B168" s="163"/>
      <c r="C168" s="186"/>
      <c r="D168" s="186"/>
      <c r="E168" s="180"/>
      <c r="F168" s="180"/>
      <c r="G168" s="180"/>
      <c r="H168" s="180"/>
    </row>
    <row r="169" spans="1:8" ht="15" customHeight="1" x14ac:dyDescent="0.2">
      <c r="A169" s="65">
        <v>2002</v>
      </c>
      <c r="B169" s="45" t="s">
        <v>66</v>
      </c>
      <c r="C169" s="72">
        <f>C171+C174+C186+C190+C198+C201+C232+C236+C239+C207+C211+C214+C219+C226</f>
        <v>231276120</v>
      </c>
      <c r="D169" s="72">
        <f>D171+D174+D186+D190+D198+D201+D232+D236+D239+D207+D211+D214+D219+D226</f>
        <v>226218120</v>
      </c>
      <c r="E169" s="77">
        <f>E171+E174+E186+E190+E198+E201+E232+E236+E239+E207+E211+E214+E219+E226</f>
        <v>122256932.84999999</v>
      </c>
      <c r="F169" s="63">
        <f>E169/D169*100</f>
        <v>54.043828518246016</v>
      </c>
      <c r="G169" s="180"/>
      <c r="H169" s="180"/>
    </row>
    <row r="170" spans="1:8" ht="15" customHeight="1" x14ac:dyDescent="0.2">
      <c r="A170" s="45"/>
      <c r="B170" s="68"/>
      <c r="C170" s="72"/>
      <c r="D170" s="72"/>
      <c r="E170" s="77"/>
      <c r="F170" s="63"/>
      <c r="G170" s="69"/>
      <c r="H170" s="69"/>
    </row>
    <row r="171" spans="1:8" ht="25.5" x14ac:dyDescent="0.2">
      <c r="A171" s="45" t="s">
        <v>165</v>
      </c>
      <c r="B171" s="66" t="s">
        <v>143</v>
      </c>
      <c r="C171" s="72">
        <f>C172</f>
        <v>200000</v>
      </c>
      <c r="D171" s="72">
        <f>D172</f>
        <v>200000</v>
      </c>
      <c r="E171" s="77"/>
      <c r="F171" s="69"/>
      <c r="G171" s="69"/>
      <c r="H171" s="69"/>
    </row>
    <row r="172" spans="1:8" ht="15" customHeight="1" x14ac:dyDescent="0.2">
      <c r="A172" s="45">
        <v>35</v>
      </c>
      <c r="B172" s="68" t="s">
        <v>14</v>
      </c>
      <c r="C172" s="72">
        <v>200000</v>
      </c>
      <c r="D172" s="72">
        <v>200000</v>
      </c>
      <c r="E172" s="77"/>
      <c r="F172" s="69"/>
      <c r="G172" s="180"/>
      <c r="H172" s="180"/>
    </row>
    <row r="173" spans="1:8" ht="15" customHeight="1" x14ac:dyDescent="0.2">
      <c r="A173" s="47"/>
      <c r="B173" s="55"/>
      <c r="C173" s="178"/>
      <c r="D173" s="178"/>
      <c r="E173" s="179"/>
      <c r="F173" s="180"/>
      <c r="G173" s="69"/>
      <c r="H173" s="69"/>
    </row>
    <row r="174" spans="1:8" ht="25.5" x14ac:dyDescent="0.2">
      <c r="A174" s="45" t="s">
        <v>166</v>
      </c>
      <c r="B174" s="66" t="s">
        <v>144</v>
      </c>
      <c r="C174" s="72">
        <f>C175+C179+C181</f>
        <v>39600000</v>
      </c>
      <c r="D174" s="72">
        <f>D175+D179+D181</f>
        <v>35490000</v>
      </c>
      <c r="E174" s="77">
        <f>E175+E179+E181</f>
        <v>15315695.809999999</v>
      </c>
      <c r="F174" s="69">
        <f t="shared" ref="F174:F181" si="20">E174/D174*100</f>
        <v>43.154961425753733</v>
      </c>
      <c r="G174" s="69"/>
      <c r="H174" s="69"/>
    </row>
    <row r="175" spans="1:8" x14ac:dyDescent="0.2">
      <c r="A175" s="45">
        <v>35</v>
      </c>
      <c r="B175" s="68" t="s">
        <v>14</v>
      </c>
      <c r="C175" s="72">
        <v>5630000</v>
      </c>
      <c r="D175" s="72">
        <v>4735000</v>
      </c>
      <c r="E175" s="77">
        <f>E176+E177+E178</f>
        <v>3042655.73</v>
      </c>
      <c r="F175" s="69">
        <f t="shared" si="20"/>
        <v>64.258832734952477</v>
      </c>
      <c r="G175" s="69"/>
      <c r="H175" s="69"/>
    </row>
    <row r="176" spans="1:8" ht="15" customHeight="1" x14ac:dyDescent="0.2">
      <c r="A176" s="47">
        <v>3512</v>
      </c>
      <c r="B176" s="55" t="s">
        <v>0</v>
      </c>
      <c r="C176" s="186"/>
      <c r="D176" s="186"/>
      <c r="E176" s="180">
        <v>252621.55</v>
      </c>
      <c r="F176" s="180"/>
      <c r="G176" s="180"/>
      <c r="H176" s="180"/>
    </row>
    <row r="177" spans="1:8" ht="15" customHeight="1" x14ac:dyDescent="0.2">
      <c r="A177" s="47">
        <v>3522</v>
      </c>
      <c r="B177" s="55" t="s">
        <v>140</v>
      </c>
      <c r="C177" s="178"/>
      <c r="D177" s="178"/>
      <c r="E177" s="179">
        <v>2589875.04</v>
      </c>
      <c r="F177" s="180"/>
      <c r="G177" s="69"/>
      <c r="H177" s="69"/>
    </row>
    <row r="178" spans="1:8" x14ac:dyDescent="0.2">
      <c r="A178" s="47">
        <v>3523</v>
      </c>
      <c r="B178" s="55" t="s">
        <v>124</v>
      </c>
      <c r="C178" s="178"/>
      <c r="D178" s="178"/>
      <c r="E178" s="179">
        <v>200159.14</v>
      </c>
      <c r="F178" s="180"/>
      <c r="G178" s="69"/>
      <c r="H178" s="69"/>
    </row>
    <row r="179" spans="1:8" ht="15" customHeight="1" x14ac:dyDescent="0.2">
      <c r="A179" s="45">
        <v>36</v>
      </c>
      <c r="B179" s="66" t="s">
        <v>119</v>
      </c>
      <c r="C179" s="72">
        <v>4750000</v>
      </c>
      <c r="D179" s="72">
        <v>1600000</v>
      </c>
      <c r="E179" s="77">
        <f>E180</f>
        <v>378021.15</v>
      </c>
      <c r="F179" s="69">
        <f t="shared" si="20"/>
        <v>23.626321875000002</v>
      </c>
      <c r="G179" s="180"/>
      <c r="H179" s="180"/>
    </row>
    <row r="180" spans="1:8" ht="15" customHeight="1" x14ac:dyDescent="0.2">
      <c r="A180" s="47">
        <v>3632</v>
      </c>
      <c r="B180" s="55" t="s">
        <v>86</v>
      </c>
      <c r="C180" s="178"/>
      <c r="D180" s="178"/>
      <c r="E180" s="179">
        <v>378021.15</v>
      </c>
      <c r="F180" s="180"/>
      <c r="G180" s="180"/>
      <c r="H180" s="180"/>
    </row>
    <row r="181" spans="1:8" ht="15" customHeight="1" x14ac:dyDescent="0.2">
      <c r="A181" s="45">
        <v>38</v>
      </c>
      <c r="B181" s="68" t="s">
        <v>54</v>
      </c>
      <c r="C181" s="72">
        <v>29220000</v>
      </c>
      <c r="D181" s="72">
        <v>29155000</v>
      </c>
      <c r="E181" s="77">
        <f>E182+E183+E184</f>
        <v>11895018.93</v>
      </c>
      <c r="F181" s="69">
        <f t="shared" si="20"/>
        <v>40.799241742411255</v>
      </c>
      <c r="G181" s="69"/>
      <c r="H181" s="69"/>
    </row>
    <row r="182" spans="1:8" ht="15" customHeight="1" x14ac:dyDescent="0.2">
      <c r="A182" s="47">
        <v>3821</v>
      </c>
      <c r="B182" s="55" t="s">
        <v>181</v>
      </c>
      <c r="C182" s="178"/>
      <c r="D182" s="178"/>
      <c r="E182" s="179">
        <v>73668.86</v>
      </c>
      <c r="F182" s="69"/>
      <c r="G182" s="69"/>
      <c r="H182" s="69"/>
    </row>
    <row r="183" spans="1:8" x14ac:dyDescent="0.2">
      <c r="A183" s="47">
        <v>3822</v>
      </c>
      <c r="B183" s="55" t="s">
        <v>71</v>
      </c>
      <c r="C183" s="178"/>
      <c r="D183" s="178"/>
      <c r="E183" s="179">
        <v>11795845.310000001</v>
      </c>
      <c r="F183" s="180"/>
      <c r="G183" s="69"/>
      <c r="H183" s="69"/>
    </row>
    <row r="184" spans="1:8" ht="25.5" x14ac:dyDescent="0.2">
      <c r="A184" s="47">
        <v>3861</v>
      </c>
      <c r="B184" s="183" t="s">
        <v>89</v>
      </c>
      <c r="C184" s="178"/>
      <c r="D184" s="178"/>
      <c r="E184" s="179">
        <v>25504.76</v>
      </c>
      <c r="F184" s="180"/>
      <c r="G184" s="69"/>
      <c r="H184" s="69"/>
    </row>
    <row r="185" spans="1:8" ht="15" customHeight="1" x14ac:dyDescent="0.2">
      <c r="A185" s="47"/>
      <c r="B185" s="181"/>
      <c r="C185" s="178"/>
      <c r="D185" s="178"/>
      <c r="E185" s="179"/>
      <c r="F185" s="180"/>
      <c r="G185" s="180"/>
      <c r="H185" s="180"/>
    </row>
    <row r="186" spans="1:8" x14ac:dyDescent="0.2">
      <c r="A186" s="45" t="s">
        <v>167</v>
      </c>
      <c r="B186" s="66" t="s">
        <v>79</v>
      </c>
      <c r="C186" s="72">
        <f>C187</f>
        <v>3820000</v>
      </c>
      <c r="D186" s="72">
        <f>D187</f>
        <v>3460000</v>
      </c>
      <c r="E186" s="77">
        <f>E187</f>
        <v>808308.22</v>
      </c>
      <c r="F186" s="69">
        <f>E186/D186*100</f>
        <v>23.361509248554913</v>
      </c>
      <c r="G186" s="69"/>
      <c r="H186" s="69"/>
    </row>
    <row r="187" spans="1:8" ht="15" customHeight="1" x14ac:dyDescent="0.2">
      <c r="A187" s="45">
        <v>36</v>
      </c>
      <c r="B187" s="66" t="s">
        <v>119</v>
      </c>
      <c r="C187" s="72">
        <v>3820000</v>
      </c>
      <c r="D187" s="72">
        <v>3460000</v>
      </c>
      <c r="E187" s="77">
        <f>E188</f>
        <v>808308.22</v>
      </c>
      <c r="F187" s="69">
        <f>E187/D187*100</f>
        <v>23.361509248554913</v>
      </c>
      <c r="G187" s="180"/>
      <c r="H187" s="180"/>
    </row>
    <row r="188" spans="1:8" ht="15" customHeight="1" x14ac:dyDescent="0.2">
      <c r="A188" s="47">
        <v>3632</v>
      </c>
      <c r="B188" s="55" t="s">
        <v>86</v>
      </c>
      <c r="C188" s="178"/>
      <c r="D188" s="178"/>
      <c r="E188" s="179">
        <v>808308.22</v>
      </c>
      <c r="F188" s="180"/>
      <c r="G188" s="180"/>
      <c r="H188" s="180"/>
    </row>
    <row r="189" spans="1:8" ht="15" customHeight="1" x14ac:dyDescent="0.2">
      <c r="A189" s="47"/>
      <c r="B189" s="181"/>
      <c r="C189" s="178"/>
      <c r="D189" s="178"/>
      <c r="E189" s="179"/>
      <c r="F189" s="180"/>
      <c r="G189" s="63"/>
      <c r="H189" s="63"/>
    </row>
    <row r="190" spans="1:8" ht="15" customHeight="1" x14ac:dyDescent="0.2">
      <c r="A190" s="45" t="s">
        <v>168</v>
      </c>
      <c r="B190" s="66" t="s">
        <v>145</v>
      </c>
      <c r="C190" s="72">
        <f>C191+C194+C196</f>
        <v>15876000</v>
      </c>
      <c r="D190" s="72">
        <f>D191+D194+D196</f>
        <v>15876000</v>
      </c>
      <c r="E190" s="77">
        <f>E191+E194+E196</f>
        <v>102331.41</v>
      </c>
      <c r="F190" s="69">
        <f t="shared" ref="F190:F194" si="21">E190/D190*100</f>
        <v>0.64456670445956166</v>
      </c>
      <c r="G190" s="63"/>
      <c r="H190" s="63"/>
    </row>
    <row r="191" spans="1:8" s="51" customFormat="1" ht="15" customHeight="1" x14ac:dyDescent="0.2">
      <c r="A191" s="45">
        <v>35</v>
      </c>
      <c r="B191" s="68" t="s">
        <v>14</v>
      </c>
      <c r="C191" s="72">
        <v>6181000</v>
      </c>
      <c r="D191" s="72">
        <v>366000</v>
      </c>
      <c r="E191" s="77">
        <f>E192+E193</f>
        <v>71670.320000000007</v>
      </c>
      <c r="F191" s="69">
        <f t="shared" si="21"/>
        <v>19.582054644808743</v>
      </c>
      <c r="G191" s="69"/>
      <c r="H191" s="69"/>
    </row>
    <row r="192" spans="1:8" s="51" customFormat="1" x14ac:dyDescent="0.2">
      <c r="A192" s="47">
        <v>3512</v>
      </c>
      <c r="B192" s="55" t="s">
        <v>0</v>
      </c>
      <c r="C192" s="186"/>
      <c r="D192" s="186"/>
      <c r="E192" s="180">
        <v>62379.72</v>
      </c>
      <c r="F192" s="180"/>
      <c r="G192" s="69"/>
      <c r="H192" s="69"/>
    </row>
    <row r="193" spans="1:8" s="51" customFormat="1" x14ac:dyDescent="0.2">
      <c r="A193" s="47">
        <v>3523</v>
      </c>
      <c r="B193" s="55" t="s">
        <v>124</v>
      </c>
      <c r="C193" s="186"/>
      <c r="D193" s="186"/>
      <c r="E193" s="180">
        <v>9290.6</v>
      </c>
      <c r="F193" s="180"/>
      <c r="G193" s="69"/>
      <c r="H193" s="69"/>
    </row>
    <row r="194" spans="1:8" s="51" customFormat="1" ht="15" customHeight="1" x14ac:dyDescent="0.2">
      <c r="A194" s="45">
        <v>36</v>
      </c>
      <c r="B194" s="66" t="s">
        <v>119</v>
      </c>
      <c r="C194" s="187">
        <v>360000</v>
      </c>
      <c r="D194" s="187">
        <v>360000</v>
      </c>
      <c r="E194" s="69">
        <f>E195</f>
        <v>30661.09</v>
      </c>
      <c r="F194" s="69">
        <f t="shared" si="21"/>
        <v>8.5169694444444453</v>
      </c>
      <c r="G194" s="69"/>
      <c r="H194" s="69"/>
    </row>
    <row r="195" spans="1:8" s="51" customFormat="1" ht="15" customHeight="1" x14ac:dyDescent="0.2">
      <c r="A195" s="47">
        <v>3632</v>
      </c>
      <c r="B195" s="55" t="s">
        <v>86</v>
      </c>
      <c r="C195" s="186"/>
      <c r="D195" s="186"/>
      <c r="E195" s="180">
        <v>30661.09</v>
      </c>
      <c r="F195" s="180"/>
      <c r="G195" s="69"/>
      <c r="H195" s="69"/>
    </row>
    <row r="196" spans="1:8" s="51" customFormat="1" ht="15" customHeight="1" x14ac:dyDescent="0.2">
      <c r="A196" s="45">
        <v>38</v>
      </c>
      <c r="B196" s="68" t="s">
        <v>54</v>
      </c>
      <c r="C196" s="187">
        <v>9335000</v>
      </c>
      <c r="D196" s="187">
        <v>15150000</v>
      </c>
      <c r="E196" s="69"/>
      <c r="F196" s="69"/>
      <c r="G196" s="180"/>
      <c r="H196" s="180"/>
    </row>
    <row r="197" spans="1:8" ht="15" customHeight="1" x14ac:dyDescent="0.2">
      <c r="A197" s="49"/>
      <c r="B197" s="49"/>
      <c r="C197" s="76"/>
      <c r="F197" s="185"/>
      <c r="G197" s="180"/>
      <c r="H197" s="180"/>
    </row>
    <row r="198" spans="1:8" s="51" customFormat="1" ht="39" customHeight="1" x14ac:dyDescent="0.2">
      <c r="A198" s="45" t="s">
        <v>169</v>
      </c>
      <c r="B198" s="66" t="s">
        <v>121</v>
      </c>
      <c r="C198" s="72">
        <f>C199</f>
        <v>500000</v>
      </c>
      <c r="D198" s="72">
        <f>D199</f>
        <v>500000</v>
      </c>
      <c r="E198" s="77"/>
      <c r="F198" s="69"/>
      <c r="G198" s="69"/>
      <c r="H198" s="69"/>
    </row>
    <row r="199" spans="1:8" ht="15" customHeight="1" x14ac:dyDescent="0.2">
      <c r="A199" s="45">
        <v>36</v>
      </c>
      <c r="B199" s="66" t="s">
        <v>119</v>
      </c>
      <c r="C199" s="72">
        <v>500000</v>
      </c>
      <c r="D199" s="72">
        <v>500000</v>
      </c>
      <c r="E199" s="77"/>
      <c r="F199" s="69"/>
      <c r="G199" s="180"/>
      <c r="H199" s="180"/>
    </row>
    <row r="200" spans="1:8" s="51" customFormat="1" ht="15" customHeight="1" x14ac:dyDescent="0.2">
      <c r="A200" s="47"/>
      <c r="B200" s="55"/>
      <c r="C200" s="178"/>
      <c r="D200" s="178"/>
      <c r="E200" s="179"/>
      <c r="F200" s="180"/>
      <c r="G200" s="180"/>
      <c r="H200" s="180"/>
    </row>
    <row r="201" spans="1:8" ht="25.5" x14ac:dyDescent="0.2">
      <c r="A201" s="45" t="s">
        <v>170</v>
      </c>
      <c r="B201" s="177" t="s">
        <v>80</v>
      </c>
      <c r="C201" s="72">
        <f>C202+C203</f>
        <v>1050120</v>
      </c>
      <c r="D201" s="72">
        <f>D202+D203</f>
        <v>1050120</v>
      </c>
      <c r="E201" s="77">
        <f>E202+E203</f>
        <v>34760.839999999997</v>
      </c>
      <c r="F201" s="69">
        <f t="shared" ref="F201:F203" si="22">E201/D201*100</f>
        <v>3.3101778844322549</v>
      </c>
      <c r="G201" s="180"/>
      <c r="H201" s="180"/>
    </row>
    <row r="202" spans="1:8" x14ac:dyDescent="0.2">
      <c r="A202" s="45">
        <v>36</v>
      </c>
      <c r="B202" s="66" t="s">
        <v>119</v>
      </c>
      <c r="C202" s="187">
        <v>31120</v>
      </c>
      <c r="D202" s="187">
        <v>31120</v>
      </c>
      <c r="E202" s="69"/>
      <c r="F202" s="69"/>
      <c r="G202" s="180"/>
      <c r="H202" s="180"/>
    </row>
    <row r="203" spans="1:8" s="51" customFormat="1" ht="15" customHeight="1" x14ac:dyDescent="0.2">
      <c r="A203" s="45">
        <v>38</v>
      </c>
      <c r="B203" s="68" t="s">
        <v>54</v>
      </c>
      <c r="C203" s="72">
        <v>1019000</v>
      </c>
      <c r="D203" s="72">
        <v>1019000</v>
      </c>
      <c r="E203" s="77">
        <f>E204+E205</f>
        <v>34760.839999999997</v>
      </c>
      <c r="F203" s="69">
        <f t="shared" si="22"/>
        <v>3.411269872423945</v>
      </c>
      <c r="G203" s="69"/>
      <c r="H203" s="69"/>
    </row>
    <row r="204" spans="1:8" s="51" customFormat="1" ht="15" customHeight="1" x14ac:dyDescent="0.2">
      <c r="A204" s="47">
        <v>3821</v>
      </c>
      <c r="B204" s="55" t="s">
        <v>181</v>
      </c>
      <c r="C204" s="72"/>
      <c r="D204" s="72"/>
      <c r="E204" s="179">
        <v>8646.5</v>
      </c>
      <c r="F204" s="69"/>
      <c r="G204" s="69"/>
      <c r="H204" s="69"/>
    </row>
    <row r="205" spans="1:8" ht="25.5" x14ac:dyDescent="0.2">
      <c r="A205" s="47">
        <v>3861</v>
      </c>
      <c r="B205" s="183" t="s">
        <v>89</v>
      </c>
      <c r="C205" s="178"/>
      <c r="D205" s="178"/>
      <c r="E205" s="179">
        <v>26114.34</v>
      </c>
      <c r="F205" s="180"/>
      <c r="G205" s="180"/>
      <c r="H205" s="180"/>
    </row>
    <row r="206" spans="1:8" s="51" customFormat="1" ht="15" customHeight="1" x14ac:dyDescent="0.2">
      <c r="A206" s="47"/>
      <c r="B206" s="55"/>
      <c r="C206" s="178"/>
      <c r="D206" s="178"/>
      <c r="E206" s="179"/>
      <c r="F206" s="180"/>
      <c r="G206" s="69"/>
      <c r="H206" s="69"/>
    </row>
    <row r="207" spans="1:8" s="51" customFormat="1" ht="15" customHeight="1" x14ac:dyDescent="0.2">
      <c r="A207" s="45" t="s">
        <v>171</v>
      </c>
      <c r="B207" s="66" t="s">
        <v>112</v>
      </c>
      <c r="C207" s="72">
        <f>C208</f>
        <v>26900000</v>
      </c>
      <c r="D207" s="72">
        <f>D208</f>
        <v>26900000</v>
      </c>
      <c r="E207" s="77">
        <f>E208</f>
        <v>8303542.2199999997</v>
      </c>
      <c r="F207" s="69">
        <f>E207/D207*100</f>
        <v>30.868186691449811</v>
      </c>
      <c r="G207" s="69"/>
      <c r="H207" s="69"/>
    </row>
    <row r="208" spans="1:8" s="51" customFormat="1" ht="15" customHeight="1" x14ac:dyDescent="0.2">
      <c r="A208" s="45">
        <v>38</v>
      </c>
      <c r="B208" s="68" t="s">
        <v>54</v>
      </c>
      <c r="C208" s="72">
        <v>26900000</v>
      </c>
      <c r="D208" s="72">
        <v>26900000</v>
      </c>
      <c r="E208" s="77">
        <f>E209</f>
        <v>8303542.2199999997</v>
      </c>
      <c r="F208" s="69">
        <f>E208/D208*100</f>
        <v>30.868186691449811</v>
      </c>
      <c r="G208" s="69"/>
      <c r="H208" s="69"/>
    </row>
    <row r="209" spans="1:8" s="51" customFormat="1" x14ac:dyDescent="0.2">
      <c r="A209" s="47">
        <v>3822</v>
      </c>
      <c r="B209" s="55" t="s">
        <v>71</v>
      </c>
      <c r="C209" s="178"/>
      <c r="D209" s="178"/>
      <c r="E209" s="179">
        <v>8303542.2199999997</v>
      </c>
      <c r="F209" s="180"/>
      <c r="G209" s="69"/>
      <c r="H209" s="69"/>
    </row>
    <row r="210" spans="1:8" s="51" customFormat="1" x14ac:dyDescent="0.2">
      <c r="A210" s="47"/>
      <c r="B210" s="55"/>
      <c r="C210" s="178"/>
      <c r="D210" s="178"/>
      <c r="E210" s="179"/>
      <c r="F210" s="180"/>
      <c r="G210" s="69"/>
      <c r="H210" s="69"/>
    </row>
    <row r="211" spans="1:8" s="51" customFormat="1" x14ac:dyDescent="0.2">
      <c r="A211" s="45" t="s">
        <v>211</v>
      </c>
      <c r="B211" s="68" t="s">
        <v>212</v>
      </c>
      <c r="C211" s="72">
        <f>C212</f>
        <v>900000</v>
      </c>
      <c r="D211" s="72">
        <f>D212</f>
        <v>900000</v>
      </c>
      <c r="E211" s="77"/>
      <c r="F211" s="180"/>
      <c r="G211" s="69"/>
      <c r="H211" s="69"/>
    </row>
    <row r="212" spans="1:8" s="51" customFormat="1" x14ac:dyDescent="0.2">
      <c r="A212" s="45">
        <v>36</v>
      </c>
      <c r="B212" s="68" t="s">
        <v>119</v>
      </c>
      <c r="C212" s="72">
        <v>900000</v>
      </c>
      <c r="D212" s="72">
        <v>900000</v>
      </c>
      <c r="E212" s="77"/>
      <c r="F212" s="180"/>
      <c r="G212" s="69"/>
      <c r="H212" s="69"/>
    </row>
    <row r="213" spans="1:8" s="51" customFormat="1" x14ac:dyDescent="0.2">
      <c r="A213" s="47"/>
      <c r="B213" s="55"/>
      <c r="C213" s="178"/>
      <c r="D213" s="178"/>
      <c r="E213" s="179"/>
      <c r="F213" s="180"/>
      <c r="G213" s="69"/>
      <c r="H213" s="69"/>
    </row>
    <row r="214" spans="1:8" ht="15" customHeight="1" x14ac:dyDescent="0.2">
      <c r="A214" s="45" t="s">
        <v>175</v>
      </c>
      <c r="B214" s="66" t="s">
        <v>176</v>
      </c>
      <c r="C214" s="72">
        <f>C215+C216</f>
        <v>790000</v>
      </c>
      <c r="D214" s="72">
        <f>D215+D216</f>
        <v>202000</v>
      </c>
      <c r="E214" s="77">
        <f>E215+E216</f>
        <v>99803.85</v>
      </c>
      <c r="F214" s="69">
        <f t="shared" ref="F214:F216" si="23">E214/D214*100</f>
        <v>49.407846534653466</v>
      </c>
      <c r="G214" s="180"/>
      <c r="H214" s="180"/>
    </row>
    <row r="215" spans="1:8" s="51" customFormat="1" ht="15" customHeight="1" x14ac:dyDescent="0.2">
      <c r="A215" s="45">
        <v>35</v>
      </c>
      <c r="B215" s="68" t="s">
        <v>14</v>
      </c>
      <c r="C215" s="72">
        <v>1190</v>
      </c>
      <c r="D215" s="72"/>
      <c r="E215" s="77"/>
      <c r="F215" s="69"/>
      <c r="G215" s="69"/>
      <c r="H215" s="69"/>
    </row>
    <row r="216" spans="1:8" ht="15" customHeight="1" x14ac:dyDescent="0.2">
      <c r="A216" s="45">
        <v>38</v>
      </c>
      <c r="B216" s="68" t="s">
        <v>54</v>
      </c>
      <c r="C216" s="72">
        <v>788810</v>
      </c>
      <c r="D216" s="72">
        <v>202000</v>
      </c>
      <c r="E216" s="77">
        <f>E217</f>
        <v>99803.85</v>
      </c>
      <c r="F216" s="69">
        <f t="shared" si="23"/>
        <v>49.407846534653466</v>
      </c>
      <c r="G216" s="69"/>
      <c r="H216" s="69"/>
    </row>
    <row r="217" spans="1:8" ht="15" customHeight="1" x14ac:dyDescent="0.2">
      <c r="A217" s="47">
        <v>3822</v>
      </c>
      <c r="B217" s="55" t="s">
        <v>71</v>
      </c>
      <c r="C217" s="178"/>
      <c r="D217" s="178"/>
      <c r="E217" s="179">
        <v>99803.85</v>
      </c>
      <c r="F217" s="180"/>
      <c r="G217" s="180"/>
      <c r="H217" s="180"/>
    </row>
    <row r="218" spans="1:8" ht="15" customHeight="1" x14ac:dyDescent="0.2">
      <c r="A218" s="47"/>
      <c r="B218" s="55"/>
      <c r="C218" s="178"/>
      <c r="D218" s="178"/>
      <c r="E218" s="179"/>
      <c r="F218" s="180"/>
      <c r="G218" s="185"/>
      <c r="H218" s="185"/>
    </row>
    <row r="219" spans="1:8" s="51" customFormat="1" ht="27.75" customHeight="1" x14ac:dyDescent="0.2">
      <c r="A219" s="45" t="s">
        <v>182</v>
      </c>
      <c r="B219" s="66" t="s">
        <v>183</v>
      </c>
      <c r="C219" s="72">
        <f>C220+C223</f>
        <v>80000000</v>
      </c>
      <c r="D219" s="72">
        <f t="shared" ref="D219:E219" si="24">D220+D223</f>
        <v>80000000</v>
      </c>
      <c r="E219" s="77">
        <f t="shared" si="24"/>
        <v>88255907.039999992</v>
      </c>
      <c r="F219" s="69">
        <f>E219/D219*100</f>
        <v>110.3198838</v>
      </c>
      <c r="G219" s="69"/>
      <c r="H219" s="69"/>
    </row>
    <row r="220" spans="1:8" s="51" customFormat="1" ht="15" customHeight="1" x14ac:dyDescent="0.2">
      <c r="A220" s="45">
        <v>35</v>
      </c>
      <c r="B220" s="68" t="s">
        <v>14</v>
      </c>
      <c r="C220" s="72">
        <v>14848000</v>
      </c>
      <c r="D220" s="72">
        <v>14848000</v>
      </c>
      <c r="E220" s="77">
        <f>E221+E222</f>
        <v>6636460.5699999994</v>
      </c>
      <c r="F220" s="69">
        <f t="shared" ref="F220" si="25">E220/D220*100</f>
        <v>44.695989830280169</v>
      </c>
      <c r="G220" s="69"/>
      <c r="H220" s="69"/>
    </row>
    <row r="221" spans="1:8" s="51" customFormat="1" ht="15" customHeight="1" x14ac:dyDescent="0.2">
      <c r="A221" s="47">
        <v>3522</v>
      </c>
      <c r="B221" s="55" t="s">
        <v>140</v>
      </c>
      <c r="C221" s="186"/>
      <c r="D221" s="186"/>
      <c r="E221" s="180">
        <v>5928448.1399999997</v>
      </c>
      <c r="F221" s="180"/>
      <c r="G221" s="180"/>
      <c r="H221" s="180"/>
    </row>
    <row r="222" spans="1:8" ht="15" customHeight="1" x14ac:dyDescent="0.2">
      <c r="A222" s="47">
        <v>3523</v>
      </c>
      <c r="B222" s="55" t="s">
        <v>124</v>
      </c>
      <c r="C222" s="186"/>
      <c r="D222" s="186"/>
      <c r="E222" s="180">
        <v>708012.43</v>
      </c>
      <c r="F222" s="180"/>
      <c r="G222" s="180"/>
      <c r="H222" s="180"/>
    </row>
    <row r="223" spans="1:8" s="51" customFormat="1" ht="15.75" customHeight="1" x14ac:dyDescent="0.2">
      <c r="A223" s="45">
        <v>38</v>
      </c>
      <c r="B223" s="68" t="s">
        <v>54</v>
      </c>
      <c r="C223" s="72">
        <v>65152000</v>
      </c>
      <c r="D223" s="72">
        <v>65152000</v>
      </c>
      <c r="E223" s="77">
        <f>E224</f>
        <v>81619446.469999999</v>
      </c>
      <c r="F223" s="69">
        <f t="shared" ref="F223" si="26">E223/D223*100</f>
        <v>125.275427415889</v>
      </c>
      <c r="G223" s="69"/>
      <c r="H223" s="69"/>
    </row>
    <row r="224" spans="1:8" ht="15" customHeight="1" x14ac:dyDescent="0.2">
      <c r="A224" s="47">
        <v>3811</v>
      </c>
      <c r="B224" s="47" t="s">
        <v>17</v>
      </c>
      <c r="C224" s="178"/>
      <c r="D224" s="178"/>
      <c r="E224" s="179">
        <v>81619446.469999999</v>
      </c>
      <c r="F224" s="180"/>
      <c r="G224" s="69"/>
      <c r="H224" s="69"/>
    </row>
    <row r="225" spans="1:8" ht="15" customHeight="1" x14ac:dyDescent="0.2">
      <c r="A225" s="47"/>
      <c r="B225" s="55"/>
      <c r="C225" s="178"/>
      <c r="D225" s="178"/>
      <c r="E225" s="179"/>
      <c r="F225" s="69"/>
      <c r="G225" s="69"/>
      <c r="H225" s="69"/>
    </row>
    <row r="226" spans="1:8" ht="25.5" x14ac:dyDescent="0.2">
      <c r="A226" s="67" t="s">
        <v>189</v>
      </c>
      <c r="B226" s="116" t="s">
        <v>190</v>
      </c>
      <c r="C226" s="124">
        <f>C227+C230</f>
        <v>56500000</v>
      </c>
      <c r="D226" s="124">
        <f>D227+D230</f>
        <v>56500000</v>
      </c>
      <c r="E226" s="123">
        <f>E227+E230</f>
        <v>7921182.04</v>
      </c>
      <c r="F226" s="184">
        <f t="shared" ref="F226:F227" si="27">E226/D226*100</f>
        <v>14.01979122123894</v>
      </c>
      <c r="G226" s="180"/>
      <c r="H226" s="180"/>
    </row>
    <row r="227" spans="1:8" x14ac:dyDescent="0.2">
      <c r="A227" s="45">
        <v>35</v>
      </c>
      <c r="B227" s="68" t="s">
        <v>14</v>
      </c>
      <c r="C227" s="72">
        <v>50000000</v>
      </c>
      <c r="D227" s="72">
        <v>50000000</v>
      </c>
      <c r="E227" s="77">
        <f>E228+E229</f>
        <v>7921182.04</v>
      </c>
      <c r="F227" s="69">
        <f t="shared" si="27"/>
        <v>15.842364079999999</v>
      </c>
      <c r="G227" s="180"/>
      <c r="H227" s="180"/>
    </row>
    <row r="228" spans="1:8" x14ac:dyDescent="0.2">
      <c r="A228" s="47">
        <v>3522</v>
      </c>
      <c r="B228" s="55" t="s">
        <v>140</v>
      </c>
      <c r="C228" s="178"/>
      <c r="D228" s="178"/>
      <c r="E228" s="179">
        <v>7821082.9199999999</v>
      </c>
      <c r="F228" s="69"/>
      <c r="G228" s="180"/>
      <c r="H228" s="180"/>
    </row>
    <row r="229" spans="1:8" x14ac:dyDescent="0.2">
      <c r="A229" s="47">
        <v>3523</v>
      </c>
      <c r="B229" s="55" t="s">
        <v>124</v>
      </c>
      <c r="C229" s="178"/>
      <c r="D229" s="178"/>
      <c r="E229" s="179">
        <v>100099.12</v>
      </c>
      <c r="F229" s="69"/>
      <c r="G229" s="180"/>
      <c r="H229" s="180"/>
    </row>
    <row r="230" spans="1:8" ht="15" customHeight="1" x14ac:dyDescent="0.2">
      <c r="A230" s="45">
        <v>38</v>
      </c>
      <c r="B230" s="68" t="s">
        <v>54</v>
      </c>
      <c r="C230" s="187">
        <v>6500000</v>
      </c>
      <c r="D230" s="187">
        <v>6500000</v>
      </c>
      <c r="E230" s="69"/>
      <c r="F230" s="69"/>
      <c r="G230" s="69"/>
      <c r="H230" s="69"/>
    </row>
    <row r="231" spans="1:8" ht="15" customHeight="1" x14ac:dyDescent="0.2">
      <c r="A231" s="47"/>
      <c r="B231" s="55"/>
      <c r="C231" s="178"/>
      <c r="D231" s="178"/>
      <c r="E231" s="179"/>
      <c r="F231" s="180"/>
      <c r="G231" s="180"/>
      <c r="H231" s="180"/>
    </row>
    <row r="232" spans="1:8" ht="25.5" x14ac:dyDescent="0.2">
      <c r="A232" s="45" t="s">
        <v>184</v>
      </c>
      <c r="B232" s="66" t="s">
        <v>185</v>
      </c>
      <c r="C232" s="72">
        <f>C233</f>
        <v>4000000</v>
      </c>
      <c r="D232" s="72">
        <f>D233</f>
        <v>4000000</v>
      </c>
      <c r="E232" s="77">
        <f>E233</f>
        <v>881212.9</v>
      </c>
      <c r="F232" s="69">
        <f t="shared" ref="F232:F233" si="28">E232/D232*100</f>
        <v>22.0303225</v>
      </c>
      <c r="G232" s="69"/>
      <c r="H232" s="69"/>
    </row>
    <row r="233" spans="1:8" ht="15" customHeight="1" x14ac:dyDescent="0.2">
      <c r="A233" s="45">
        <v>36</v>
      </c>
      <c r="B233" s="66" t="s">
        <v>119</v>
      </c>
      <c r="C233" s="72">
        <v>4000000</v>
      </c>
      <c r="D233" s="72">
        <v>4000000</v>
      </c>
      <c r="E233" s="77">
        <f>E234</f>
        <v>881212.9</v>
      </c>
      <c r="F233" s="69">
        <f t="shared" si="28"/>
        <v>22.0303225</v>
      </c>
      <c r="G233" s="69"/>
      <c r="H233" s="69"/>
    </row>
    <row r="234" spans="1:8" ht="15" customHeight="1" x14ac:dyDescent="0.2">
      <c r="A234" s="47">
        <v>3632</v>
      </c>
      <c r="B234" s="55" t="s">
        <v>86</v>
      </c>
      <c r="C234" s="178"/>
      <c r="D234" s="178"/>
      <c r="E234" s="179">
        <v>881212.9</v>
      </c>
      <c r="F234" s="180"/>
      <c r="G234" s="180"/>
      <c r="H234" s="180"/>
    </row>
    <row r="235" spans="1:8" ht="15" customHeight="1" x14ac:dyDescent="0.2">
      <c r="A235" s="47"/>
      <c r="B235" s="55"/>
      <c r="C235" s="178"/>
      <c r="D235" s="178"/>
      <c r="E235" s="179"/>
      <c r="F235" s="180"/>
      <c r="G235" s="69"/>
      <c r="H235" s="69"/>
    </row>
    <row r="236" spans="1:8" ht="24" customHeight="1" x14ac:dyDescent="0.2">
      <c r="A236" s="45" t="s">
        <v>172</v>
      </c>
      <c r="B236" s="66" t="s">
        <v>120</v>
      </c>
      <c r="C236" s="72">
        <f>C237</f>
        <v>300000</v>
      </c>
      <c r="D236" s="72">
        <f>D237</f>
        <v>300000</v>
      </c>
      <c r="E236" s="77"/>
      <c r="F236" s="69"/>
      <c r="G236" s="69"/>
      <c r="H236" s="69"/>
    </row>
    <row r="237" spans="1:8" ht="15" customHeight="1" x14ac:dyDescent="0.2">
      <c r="A237" s="45">
        <v>32</v>
      </c>
      <c r="B237" s="68" t="s">
        <v>2</v>
      </c>
      <c r="C237" s="72">
        <v>300000</v>
      </c>
      <c r="D237" s="72">
        <v>300000</v>
      </c>
      <c r="E237" s="77"/>
      <c r="F237" s="69"/>
      <c r="G237" s="180"/>
      <c r="H237" s="180"/>
    </row>
    <row r="238" spans="1:8" ht="15" customHeight="1" x14ac:dyDescent="0.2">
      <c r="A238" s="47"/>
      <c r="B238" s="54"/>
      <c r="C238" s="178"/>
      <c r="D238" s="178"/>
      <c r="E238" s="179"/>
      <c r="F238" s="180"/>
      <c r="G238" s="69"/>
      <c r="H238" s="69"/>
    </row>
    <row r="239" spans="1:8" ht="25.5" customHeight="1" x14ac:dyDescent="0.2">
      <c r="A239" s="45" t="s">
        <v>173</v>
      </c>
      <c r="B239" s="66" t="s">
        <v>99</v>
      </c>
      <c r="C239" s="72">
        <f>C240</f>
        <v>840000</v>
      </c>
      <c r="D239" s="72">
        <f>D240</f>
        <v>840000</v>
      </c>
      <c r="E239" s="77">
        <f>E240</f>
        <v>534188.52</v>
      </c>
      <c r="F239" s="69">
        <f>E239/D239*100</f>
        <v>63.593871428571433</v>
      </c>
      <c r="G239" s="69"/>
      <c r="H239" s="69"/>
    </row>
    <row r="240" spans="1:8" ht="15" customHeight="1" x14ac:dyDescent="0.2">
      <c r="A240" s="45">
        <v>32</v>
      </c>
      <c r="B240" s="68" t="s">
        <v>2</v>
      </c>
      <c r="C240" s="72">
        <v>840000</v>
      </c>
      <c r="D240" s="72">
        <v>840000</v>
      </c>
      <c r="E240" s="77">
        <f>E241</f>
        <v>534188.52</v>
      </c>
      <c r="F240" s="69">
        <f>E240/D240*100</f>
        <v>63.593871428571433</v>
      </c>
      <c r="G240" s="180"/>
      <c r="H240" s="180"/>
    </row>
    <row r="241" spans="1:8" ht="15" customHeight="1" x14ac:dyDescent="0.2">
      <c r="A241" s="47">
        <v>3233</v>
      </c>
      <c r="B241" s="55" t="s">
        <v>46</v>
      </c>
      <c r="C241" s="178"/>
      <c r="D241" s="178"/>
      <c r="E241" s="179">
        <v>534188.52</v>
      </c>
      <c r="F241" s="180"/>
      <c r="G241" s="180"/>
      <c r="H241" s="180"/>
    </row>
    <row r="242" spans="1:8" ht="15" customHeight="1" x14ac:dyDescent="0.2">
      <c r="A242" s="47"/>
      <c r="B242" s="55"/>
      <c r="C242" s="178"/>
      <c r="D242" s="178"/>
      <c r="E242" s="179"/>
      <c r="F242" s="180"/>
      <c r="G242" s="180"/>
      <c r="H242" s="180"/>
    </row>
    <row r="243" spans="1:8" x14ac:dyDescent="0.2">
      <c r="A243" s="67">
        <v>2003</v>
      </c>
      <c r="B243" s="66" t="s">
        <v>125</v>
      </c>
      <c r="C243" s="72">
        <f t="shared" ref="C243" si="29">C245</f>
        <v>131557000</v>
      </c>
      <c r="D243" s="72">
        <f t="shared" ref="D243:E243" si="30">D245</f>
        <v>131557000</v>
      </c>
      <c r="E243" s="77">
        <f t="shared" si="30"/>
        <v>63625729.769999996</v>
      </c>
      <c r="F243" s="69">
        <f t="shared" ref="F243:F252" si="31">E243/D243*100</f>
        <v>48.363621677295768</v>
      </c>
      <c r="G243" s="69"/>
      <c r="H243" s="69"/>
    </row>
    <row r="244" spans="1:8" ht="15" customHeight="1" x14ac:dyDescent="0.2">
      <c r="A244" s="67"/>
      <c r="B244" s="66"/>
      <c r="C244" s="72"/>
      <c r="D244" s="72"/>
      <c r="E244" s="77"/>
      <c r="F244" s="69"/>
      <c r="G244" s="69"/>
      <c r="H244" s="69"/>
    </row>
    <row r="245" spans="1:8" ht="15" customHeight="1" x14ac:dyDescent="0.2">
      <c r="A245" s="45" t="s">
        <v>174</v>
      </c>
      <c r="B245" s="68" t="s">
        <v>125</v>
      </c>
      <c r="C245" s="72">
        <f>C246+C252+C268+C269+C270+C271</f>
        <v>131557000</v>
      </c>
      <c r="D245" s="72">
        <f>D246+D252+D268+D269+D270+D271</f>
        <v>131557000</v>
      </c>
      <c r="E245" s="77">
        <f>E246+E252+E268+E269+E270+E271</f>
        <v>63625729.769999996</v>
      </c>
      <c r="F245" s="69">
        <f t="shared" si="31"/>
        <v>48.363621677295768</v>
      </c>
      <c r="G245" s="180"/>
      <c r="H245" s="180"/>
    </row>
    <row r="246" spans="1:8" ht="15" customHeight="1" x14ac:dyDescent="0.2">
      <c r="A246" s="129">
        <v>31</v>
      </c>
      <c r="B246" s="129" t="s">
        <v>35</v>
      </c>
      <c r="C246" s="122">
        <v>1999000</v>
      </c>
      <c r="D246" s="122">
        <v>1999000</v>
      </c>
      <c r="E246" s="81">
        <f>E247+E248+E249+E250+E251</f>
        <v>1101628.19</v>
      </c>
      <c r="F246" s="80">
        <f t="shared" si="31"/>
        <v>55.108963981990989</v>
      </c>
      <c r="G246" s="184"/>
      <c r="H246" s="184"/>
    </row>
    <row r="247" spans="1:8" ht="15" customHeight="1" x14ac:dyDescent="0.2">
      <c r="A247" s="134">
        <v>3111</v>
      </c>
      <c r="B247" s="134" t="s">
        <v>36</v>
      </c>
      <c r="C247" s="117"/>
      <c r="D247" s="117"/>
      <c r="E247" s="125">
        <v>854498.51</v>
      </c>
      <c r="F247" s="132"/>
      <c r="G247" s="69"/>
      <c r="H247" s="69"/>
    </row>
    <row r="248" spans="1:8" ht="15" customHeight="1" x14ac:dyDescent="0.2">
      <c r="A248" s="134">
        <v>3112</v>
      </c>
      <c r="B248" s="134" t="s">
        <v>122</v>
      </c>
      <c r="C248" s="117"/>
      <c r="D248" s="117"/>
      <c r="E248" s="125">
        <v>1061.44</v>
      </c>
      <c r="F248" s="132"/>
      <c r="G248" s="69"/>
      <c r="H248" s="69"/>
    </row>
    <row r="249" spans="1:8" ht="15" customHeight="1" x14ac:dyDescent="0.2">
      <c r="A249" s="134">
        <v>3113</v>
      </c>
      <c r="B249" s="134" t="s">
        <v>37</v>
      </c>
      <c r="C249" s="117"/>
      <c r="D249" s="117"/>
      <c r="E249" s="125">
        <v>2056.41</v>
      </c>
      <c r="F249" s="132"/>
      <c r="G249" s="180"/>
      <c r="H249" s="180"/>
    </row>
    <row r="250" spans="1:8" ht="15" customHeight="1" x14ac:dyDescent="0.2">
      <c r="A250" s="134">
        <v>3121</v>
      </c>
      <c r="B250" s="134" t="s">
        <v>38</v>
      </c>
      <c r="C250" s="117"/>
      <c r="D250" s="117"/>
      <c r="E250" s="125">
        <v>99110.96</v>
      </c>
      <c r="F250" s="80"/>
      <c r="G250" s="69"/>
      <c r="H250" s="69"/>
    </row>
    <row r="251" spans="1:8" x14ac:dyDescent="0.2">
      <c r="A251" s="134">
        <v>3132</v>
      </c>
      <c r="B251" s="134" t="s">
        <v>127</v>
      </c>
      <c r="C251" s="117"/>
      <c r="D251" s="117"/>
      <c r="E251" s="125">
        <v>144900.87</v>
      </c>
      <c r="F251" s="132"/>
      <c r="G251" s="180"/>
      <c r="H251" s="180"/>
    </row>
    <row r="252" spans="1:8" ht="15" customHeight="1" x14ac:dyDescent="0.2">
      <c r="A252" s="129">
        <v>32</v>
      </c>
      <c r="B252" s="162" t="s">
        <v>2</v>
      </c>
      <c r="C252" s="122">
        <v>128701500</v>
      </c>
      <c r="D252" s="122">
        <v>128701500</v>
      </c>
      <c r="E252" s="81">
        <f>SUM(E253:E267)</f>
        <v>62524101.579999998</v>
      </c>
      <c r="F252" s="80">
        <f t="shared" si="31"/>
        <v>48.580709300202408</v>
      </c>
      <c r="G252" s="180"/>
      <c r="H252" s="180"/>
    </row>
    <row r="253" spans="1:8" ht="15" customHeight="1" x14ac:dyDescent="0.2">
      <c r="A253" s="134">
        <v>3211</v>
      </c>
      <c r="B253" s="133" t="s">
        <v>40</v>
      </c>
      <c r="C253" s="117"/>
      <c r="D253" s="117"/>
      <c r="E253" s="125">
        <v>13419.59</v>
      </c>
      <c r="F253" s="132"/>
      <c r="G253" s="69"/>
      <c r="H253" s="69"/>
    </row>
    <row r="254" spans="1:8" ht="15" customHeight="1" x14ac:dyDescent="0.2">
      <c r="A254" s="134">
        <v>3212</v>
      </c>
      <c r="B254" s="133" t="s">
        <v>41</v>
      </c>
      <c r="C254" s="117"/>
      <c r="D254" s="117"/>
      <c r="E254" s="125">
        <v>33531.449999999997</v>
      </c>
      <c r="F254" s="132"/>
      <c r="G254" s="69"/>
      <c r="H254" s="69"/>
    </row>
    <row r="255" spans="1:8" ht="15" customHeight="1" x14ac:dyDescent="0.2">
      <c r="A255" s="136" t="s">
        <v>3</v>
      </c>
      <c r="B255" s="133" t="s">
        <v>4</v>
      </c>
      <c r="C255" s="117"/>
      <c r="D255" s="117"/>
      <c r="E255" s="125">
        <v>810</v>
      </c>
      <c r="F255" s="132"/>
      <c r="G255" s="69"/>
      <c r="H255" s="69"/>
    </row>
    <row r="256" spans="1:8" ht="15" customHeight="1" x14ac:dyDescent="0.2">
      <c r="A256" s="136">
        <v>3214</v>
      </c>
      <c r="B256" s="133" t="s">
        <v>82</v>
      </c>
      <c r="C256" s="117"/>
      <c r="D256" s="117"/>
      <c r="E256" s="125">
        <v>8249.2999999999993</v>
      </c>
      <c r="F256" s="132"/>
      <c r="G256" s="180"/>
      <c r="H256" s="180"/>
    </row>
    <row r="257" spans="1:8" s="51" customFormat="1" ht="15" customHeight="1" x14ac:dyDescent="0.2">
      <c r="A257" s="136">
        <v>3221</v>
      </c>
      <c r="B257" s="134" t="s">
        <v>43</v>
      </c>
      <c r="C257" s="117"/>
      <c r="D257" s="117"/>
      <c r="E257" s="125">
        <v>85.77</v>
      </c>
      <c r="F257" s="132"/>
      <c r="G257" s="69"/>
      <c r="H257" s="69"/>
    </row>
    <row r="258" spans="1:8" s="51" customFormat="1" ht="15" customHeight="1" x14ac:dyDescent="0.2">
      <c r="A258" s="136">
        <v>3223</v>
      </c>
      <c r="B258" s="134" t="s">
        <v>44</v>
      </c>
      <c r="C258" s="117"/>
      <c r="D258" s="117"/>
      <c r="E258" s="125">
        <v>84.55</v>
      </c>
      <c r="F258" s="132"/>
      <c r="G258" s="69"/>
      <c r="H258" s="69"/>
    </row>
    <row r="259" spans="1:8" s="51" customFormat="1" ht="15" customHeight="1" x14ac:dyDescent="0.2">
      <c r="A259" s="134">
        <v>3231</v>
      </c>
      <c r="B259" s="134" t="s">
        <v>45</v>
      </c>
      <c r="C259" s="117"/>
      <c r="D259" s="117"/>
      <c r="E259" s="125">
        <v>19.37</v>
      </c>
      <c r="F259" s="132"/>
      <c r="G259" s="180"/>
      <c r="H259" s="180"/>
    </row>
    <row r="260" spans="1:8" s="51" customFormat="1" ht="15" customHeight="1" x14ac:dyDescent="0.2">
      <c r="A260" s="134">
        <v>3232</v>
      </c>
      <c r="B260" s="136" t="s">
        <v>10</v>
      </c>
      <c r="C260" s="117"/>
      <c r="D260" s="117"/>
      <c r="E260" s="125">
        <v>511.61</v>
      </c>
      <c r="F260" s="132"/>
      <c r="G260" s="69"/>
      <c r="H260" s="69"/>
    </row>
    <row r="261" spans="1:8" s="51" customFormat="1" ht="15" customHeight="1" x14ac:dyDescent="0.2">
      <c r="A261" s="134">
        <v>3233</v>
      </c>
      <c r="B261" s="133" t="s">
        <v>46</v>
      </c>
      <c r="C261" s="119"/>
      <c r="D261" s="119"/>
      <c r="E261" s="118">
        <v>59231.25</v>
      </c>
      <c r="F261" s="135"/>
      <c r="G261" s="69"/>
      <c r="H261" s="69"/>
    </row>
    <row r="262" spans="1:8" s="51" customFormat="1" ht="15" customHeight="1" x14ac:dyDescent="0.2">
      <c r="A262" s="134">
        <v>3236</v>
      </c>
      <c r="B262" s="133" t="s">
        <v>49</v>
      </c>
      <c r="C262" s="119"/>
      <c r="D262" s="119"/>
      <c r="E262" s="118">
        <v>60</v>
      </c>
      <c r="F262" s="135"/>
      <c r="G262" s="69"/>
      <c r="H262" s="69"/>
    </row>
    <row r="263" spans="1:8" ht="15" customHeight="1" x14ac:dyDescent="0.2">
      <c r="A263" s="134">
        <v>3237</v>
      </c>
      <c r="B263" s="136" t="s">
        <v>11</v>
      </c>
      <c r="C263" s="117"/>
      <c r="D263" s="117"/>
      <c r="E263" s="125">
        <v>145421.70000000001</v>
      </c>
      <c r="F263" s="132"/>
      <c r="G263" s="180"/>
      <c r="H263" s="180"/>
    </row>
    <row r="264" spans="1:8" ht="15" customHeight="1" x14ac:dyDescent="0.2">
      <c r="A264" s="134">
        <v>3239</v>
      </c>
      <c r="B264" s="136" t="s">
        <v>50</v>
      </c>
      <c r="C264" s="117"/>
      <c r="D264" s="117"/>
      <c r="E264" s="125">
        <v>52.26</v>
      </c>
      <c r="F264" s="132"/>
      <c r="G264" s="180"/>
      <c r="H264" s="180"/>
    </row>
    <row r="265" spans="1:8" ht="15" customHeight="1" x14ac:dyDescent="0.2">
      <c r="A265" s="134">
        <v>3291</v>
      </c>
      <c r="B265" s="113" t="s">
        <v>73</v>
      </c>
      <c r="C265" s="117"/>
      <c r="D265" s="117"/>
      <c r="E265" s="125">
        <v>3891.98</v>
      </c>
      <c r="F265" s="132"/>
      <c r="G265" s="69"/>
      <c r="H265" s="69"/>
    </row>
    <row r="266" spans="1:8" s="51" customFormat="1" ht="15" customHeight="1" x14ac:dyDescent="0.2">
      <c r="A266" s="134">
        <v>3294</v>
      </c>
      <c r="B266" s="134" t="s">
        <v>117</v>
      </c>
      <c r="C266" s="117"/>
      <c r="D266" s="117"/>
      <c r="E266" s="125">
        <v>855</v>
      </c>
      <c r="F266" s="132"/>
      <c r="G266" s="69"/>
      <c r="H266" s="69"/>
    </row>
    <row r="267" spans="1:8" s="51" customFormat="1" ht="15" customHeight="1" x14ac:dyDescent="0.2">
      <c r="A267" s="134">
        <v>3299</v>
      </c>
      <c r="B267" s="134" t="s">
        <v>51</v>
      </c>
      <c r="C267" s="117"/>
      <c r="D267" s="117"/>
      <c r="E267" s="125">
        <v>62257877.75</v>
      </c>
      <c r="F267" s="132"/>
      <c r="G267" s="80"/>
      <c r="H267" s="80"/>
    </row>
    <row r="268" spans="1:8" s="51" customFormat="1" ht="15" customHeight="1" x14ac:dyDescent="0.2">
      <c r="A268" s="161">
        <v>34</v>
      </c>
      <c r="B268" s="162" t="s">
        <v>13</v>
      </c>
      <c r="C268" s="122">
        <v>5000</v>
      </c>
      <c r="D268" s="122">
        <v>5000</v>
      </c>
      <c r="E268" s="81"/>
      <c r="F268" s="80"/>
      <c r="G268" s="80"/>
      <c r="H268" s="80"/>
    </row>
    <row r="269" spans="1:8" s="51" customFormat="1" ht="15" customHeight="1" x14ac:dyDescent="0.2">
      <c r="A269" s="45">
        <v>36</v>
      </c>
      <c r="B269" s="66" t="s">
        <v>119</v>
      </c>
      <c r="C269" s="72">
        <v>793500</v>
      </c>
      <c r="D269" s="72">
        <v>793500</v>
      </c>
      <c r="E269" s="77"/>
      <c r="F269" s="80"/>
      <c r="G269" s="132"/>
      <c r="H269" s="132"/>
    </row>
    <row r="270" spans="1:8" s="51" customFormat="1" ht="25.5" x14ac:dyDescent="0.2">
      <c r="A270" s="188">
        <v>37</v>
      </c>
      <c r="B270" s="115" t="s">
        <v>106</v>
      </c>
      <c r="C270" s="122">
        <v>14000</v>
      </c>
      <c r="D270" s="122">
        <v>14000</v>
      </c>
      <c r="E270" s="81"/>
      <c r="F270" s="80"/>
      <c r="G270" s="80"/>
      <c r="H270" s="80"/>
    </row>
    <row r="271" spans="1:8" ht="15" customHeight="1" x14ac:dyDescent="0.2">
      <c r="A271" s="129">
        <v>42</v>
      </c>
      <c r="B271" s="161" t="s">
        <v>18</v>
      </c>
      <c r="C271" s="122">
        <v>44000</v>
      </c>
      <c r="D271" s="122">
        <v>44000</v>
      </c>
      <c r="E271" s="81"/>
      <c r="F271" s="80"/>
      <c r="G271" s="132"/>
      <c r="H271" s="132"/>
    </row>
    <row r="272" spans="1:8" ht="15" customHeight="1" x14ac:dyDescent="0.2">
      <c r="A272" s="68"/>
      <c r="B272" s="55"/>
      <c r="C272" s="76"/>
      <c r="F272" s="132"/>
      <c r="G272" s="132"/>
      <c r="H272" s="132"/>
    </row>
    <row r="273" spans="1:8" ht="15" customHeight="1" x14ac:dyDescent="0.2">
      <c r="A273" s="173"/>
      <c r="B273" s="173"/>
      <c r="C273" s="76"/>
      <c r="F273" s="132"/>
      <c r="G273" s="132"/>
      <c r="H273" s="132"/>
    </row>
    <row r="274" spans="1:8" ht="15" customHeight="1" x14ac:dyDescent="0.2">
      <c r="B274" s="55"/>
      <c r="C274" s="76"/>
      <c r="G274" s="80"/>
      <c r="H274" s="80"/>
    </row>
    <row r="275" spans="1:8" ht="15" customHeight="1" x14ac:dyDescent="0.2">
      <c r="A275" s="47"/>
      <c r="B275" s="68"/>
      <c r="C275" s="76"/>
      <c r="E275" s="76"/>
      <c r="F275" s="76"/>
      <c r="G275" s="132"/>
      <c r="H275" s="132"/>
    </row>
    <row r="276" spans="1:8" ht="15" customHeight="1" x14ac:dyDescent="0.2">
      <c r="B276" s="55"/>
      <c r="C276" s="76"/>
      <c r="G276" s="132"/>
      <c r="H276" s="132"/>
    </row>
    <row r="277" spans="1:8" ht="15" customHeight="1" x14ac:dyDescent="0.2">
      <c r="A277" s="47"/>
      <c r="B277" s="68"/>
      <c r="C277" s="76"/>
      <c r="G277" s="135"/>
      <c r="H277" s="135"/>
    </row>
    <row r="278" spans="1:8" ht="15" customHeight="1" x14ac:dyDescent="0.2">
      <c r="B278" s="55"/>
      <c r="C278" s="76"/>
      <c r="G278" s="132"/>
      <c r="H278" s="132"/>
    </row>
    <row r="279" spans="1:8" ht="15" customHeight="1" x14ac:dyDescent="0.2">
      <c r="A279" s="68"/>
      <c r="B279" s="55"/>
      <c r="C279" s="76"/>
      <c r="G279" s="132"/>
      <c r="H279" s="132"/>
    </row>
    <row r="280" spans="1:8" ht="15" customHeight="1" x14ac:dyDescent="0.2">
      <c r="A280" s="173"/>
      <c r="B280" s="173"/>
      <c r="C280" s="76"/>
      <c r="G280" s="132"/>
      <c r="H280" s="132"/>
    </row>
    <row r="281" spans="1:8" ht="15" customHeight="1" x14ac:dyDescent="0.2">
      <c r="A281" s="173"/>
      <c r="B281" s="173"/>
      <c r="C281" s="76"/>
      <c r="G281" s="132"/>
      <c r="H281" s="132"/>
    </row>
    <row r="282" spans="1:8" ht="15" customHeight="1" x14ac:dyDescent="0.2">
      <c r="A282" s="173"/>
      <c r="B282" s="173"/>
      <c r="C282" s="76"/>
      <c r="G282" s="80"/>
      <c r="H282" s="80"/>
    </row>
    <row r="283" spans="1:8" ht="15" customHeight="1" x14ac:dyDescent="0.2">
      <c r="A283" s="173"/>
      <c r="B283" s="173"/>
      <c r="C283" s="189"/>
      <c r="D283" s="189"/>
      <c r="E283" s="189"/>
      <c r="F283" s="189"/>
      <c r="G283" s="132"/>
      <c r="H283" s="132"/>
    </row>
    <row r="284" spans="1:8" ht="15" customHeight="1" x14ac:dyDescent="0.2">
      <c r="A284" s="173"/>
      <c r="B284" s="173"/>
      <c r="C284" s="76"/>
      <c r="G284" s="132"/>
      <c r="H284" s="132"/>
    </row>
    <row r="285" spans="1:8" ht="15" customHeight="1" x14ac:dyDescent="0.2">
      <c r="A285" s="173"/>
      <c r="B285" s="173"/>
      <c r="C285" s="189"/>
      <c r="D285" s="189"/>
      <c r="E285" s="189"/>
      <c r="F285" s="189"/>
      <c r="G285" s="132"/>
      <c r="H285" s="132"/>
    </row>
    <row r="286" spans="1:8" ht="15" customHeight="1" x14ac:dyDescent="0.2">
      <c r="A286" s="173"/>
      <c r="B286" s="173"/>
      <c r="C286" s="76"/>
      <c r="G286" s="132"/>
      <c r="H286" s="132"/>
    </row>
    <row r="287" spans="1:8" ht="15" customHeight="1" x14ac:dyDescent="0.2">
      <c r="B287" s="55"/>
      <c r="C287" s="178"/>
      <c r="D287" s="178"/>
      <c r="E287" s="178"/>
      <c r="F287" s="178"/>
      <c r="G287" s="80"/>
      <c r="H287" s="80"/>
    </row>
    <row r="288" spans="1:8" ht="15" customHeight="1" x14ac:dyDescent="0.2">
      <c r="A288" s="47"/>
      <c r="B288" s="68"/>
      <c r="C288" s="76"/>
      <c r="G288" s="80"/>
      <c r="H288" s="80"/>
    </row>
    <row r="289" spans="1:8" ht="15" customHeight="1" x14ac:dyDescent="0.2">
      <c r="B289" s="55"/>
      <c r="C289" s="76"/>
      <c r="G289" s="132"/>
      <c r="H289" s="132"/>
    </row>
    <row r="290" spans="1:8" ht="15" customHeight="1" x14ac:dyDescent="0.2">
      <c r="A290" s="47"/>
      <c r="B290" s="68"/>
      <c r="C290" s="76"/>
      <c r="G290" s="80"/>
      <c r="H290" s="80"/>
    </row>
    <row r="291" spans="1:8" ht="15" customHeight="1" x14ac:dyDescent="0.2">
      <c r="B291" s="55"/>
      <c r="C291" s="76"/>
      <c r="G291" s="80"/>
      <c r="H291" s="80"/>
    </row>
    <row r="292" spans="1:8" ht="15" customHeight="1" x14ac:dyDescent="0.2">
      <c r="A292" s="68"/>
      <c r="B292" s="55"/>
      <c r="C292" s="76"/>
      <c r="G292" s="132"/>
      <c r="H292" s="132"/>
    </row>
    <row r="293" spans="1:8" x14ac:dyDescent="0.2">
      <c r="A293" s="173"/>
      <c r="B293" s="173"/>
      <c r="C293" s="76"/>
      <c r="G293" s="80"/>
      <c r="H293" s="80"/>
    </row>
    <row r="294" spans="1:8" ht="15" customHeight="1" x14ac:dyDescent="0.2">
      <c r="A294" s="173"/>
      <c r="B294" s="173"/>
      <c r="C294" s="76"/>
      <c r="G294" s="80"/>
      <c r="H294" s="80"/>
    </row>
    <row r="295" spans="1:8" ht="15" customHeight="1" x14ac:dyDescent="0.2">
      <c r="B295" s="55"/>
      <c r="C295" s="76"/>
      <c r="G295" s="132"/>
      <c r="H295" s="132"/>
    </row>
    <row r="296" spans="1:8" ht="15" customHeight="1" x14ac:dyDescent="0.2">
      <c r="A296" s="47"/>
      <c r="B296" s="68"/>
      <c r="C296" s="76"/>
      <c r="G296" s="80"/>
      <c r="H296" s="80"/>
    </row>
    <row r="297" spans="1:8" ht="15" customHeight="1" x14ac:dyDescent="0.2">
      <c r="B297" s="55"/>
      <c r="C297" s="76"/>
      <c r="G297" s="80"/>
      <c r="H297" s="80"/>
    </row>
    <row r="298" spans="1:8" ht="15" customHeight="1" x14ac:dyDescent="0.2">
      <c r="A298" s="47"/>
      <c r="B298" s="68"/>
      <c r="C298" s="76"/>
      <c r="G298" s="80"/>
      <c r="H298" s="80"/>
    </row>
    <row r="299" spans="1:8" ht="15" customHeight="1" x14ac:dyDescent="0.2">
      <c r="B299" s="55"/>
      <c r="C299" s="76"/>
      <c r="G299" s="132"/>
      <c r="H299" s="132"/>
    </row>
    <row r="300" spans="1:8" ht="15" customHeight="1" x14ac:dyDescent="0.2">
      <c r="A300" s="68"/>
      <c r="B300" s="55"/>
      <c r="C300" s="76"/>
      <c r="G300" s="132"/>
      <c r="H300" s="132"/>
    </row>
    <row r="301" spans="1:8" ht="15" customHeight="1" x14ac:dyDescent="0.2">
      <c r="A301" s="173"/>
      <c r="B301" s="173"/>
      <c r="C301" s="76"/>
      <c r="G301" s="132"/>
      <c r="H301" s="132"/>
    </row>
    <row r="302" spans="1:8" ht="15" customHeight="1" x14ac:dyDescent="0.2">
      <c r="A302" s="173"/>
      <c r="B302" s="173"/>
      <c r="C302" s="76"/>
      <c r="G302" s="132"/>
      <c r="H302" s="132"/>
    </row>
    <row r="303" spans="1:8" ht="15" customHeight="1" x14ac:dyDescent="0.2">
      <c r="B303" s="55"/>
      <c r="C303" s="76"/>
      <c r="G303" s="132"/>
      <c r="H303" s="132"/>
    </row>
    <row r="304" spans="1:8" ht="15" customHeight="1" x14ac:dyDescent="0.2">
      <c r="A304" s="47"/>
      <c r="B304" s="68"/>
      <c r="C304" s="76"/>
      <c r="G304" s="132"/>
      <c r="H304" s="132"/>
    </row>
    <row r="305" spans="1:8" ht="15" customHeight="1" x14ac:dyDescent="0.2">
      <c r="B305" s="55"/>
      <c r="C305" s="76"/>
      <c r="G305" s="132"/>
      <c r="H305" s="132"/>
    </row>
    <row r="306" spans="1:8" ht="15" customHeight="1" x14ac:dyDescent="0.2">
      <c r="A306" s="47"/>
      <c r="B306" s="68"/>
      <c r="C306" s="76"/>
    </row>
    <row r="307" spans="1:8" ht="15" customHeight="1" x14ac:dyDescent="0.2">
      <c r="B307" s="55"/>
      <c r="C307" s="76"/>
      <c r="G307" s="76"/>
      <c r="H307" s="76"/>
    </row>
    <row r="308" spans="1:8" ht="15" customHeight="1" x14ac:dyDescent="0.2">
      <c r="A308" s="68"/>
      <c r="B308" s="55"/>
      <c r="C308" s="76"/>
    </row>
    <row r="309" spans="1:8" ht="15" customHeight="1" x14ac:dyDescent="0.2">
      <c r="A309" s="173"/>
      <c r="B309" s="173"/>
      <c r="C309" s="76"/>
    </row>
    <row r="310" spans="1:8" ht="15" customHeight="1" x14ac:dyDescent="0.2">
      <c r="B310" s="55"/>
      <c r="C310" s="76"/>
    </row>
    <row r="311" spans="1:8" ht="15" customHeight="1" x14ac:dyDescent="0.2">
      <c r="A311" s="47"/>
      <c r="B311" s="68"/>
      <c r="C311" s="76"/>
    </row>
    <row r="312" spans="1:8" ht="15" customHeight="1" x14ac:dyDescent="0.2">
      <c r="B312" s="55"/>
      <c r="C312" s="76"/>
    </row>
    <row r="313" spans="1:8" ht="15" customHeight="1" x14ac:dyDescent="0.2">
      <c r="A313" s="47"/>
      <c r="B313" s="68"/>
      <c r="C313" s="76"/>
    </row>
    <row r="314" spans="1:8" ht="15" customHeight="1" x14ac:dyDescent="0.2">
      <c r="B314" s="55"/>
      <c r="C314" s="76"/>
    </row>
    <row r="315" spans="1:8" ht="15" customHeight="1" x14ac:dyDescent="0.2">
      <c r="A315" s="68"/>
      <c r="B315" s="55"/>
      <c r="C315" s="76"/>
      <c r="G315" s="189"/>
      <c r="H315" s="189"/>
    </row>
    <row r="316" spans="1:8" ht="15" customHeight="1" x14ac:dyDescent="0.2">
      <c r="A316" s="173"/>
      <c r="B316" s="173"/>
      <c r="C316" s="76"/>
    </row>
    <row r="317" spans="1:8" ht="15" customHeight="1" x14ac:dyDescent="0.2">
      <c r="A317" s="173"/>
      <c r="B317" s="173"/>
      <c r="C317" s="76"/>
      <c r="G317" s="189"/>
      <c r="H317" s="189"/>
    </row>
    <row r="318" spans="1:8" ht="15" customHeight="1" x14ac:dyDescent="0.2">
      <c r="B318" s="55"/>
      <c r="C318" s="76"/>
    </row>
    <row r="319" spans="1:8" ht="15" customHeight="1" x14ac:dyDescent="0.2">
      <c r="A319" s="47"/>
      <c r="B319" s="68"/>
      <c r="C319" s="76"/>
      <c r="G319" s="178"/>
      <c r="H319" s="178"/>
    </row>
    <row r="320" spans="1:8" ht="15" customHeight="1" x14ac:dyDescent="0.2">
      <c r="B320" s="55"/>
      <c r="C320" s="76"/>
    </row>
    <row r="321" spans="1:3" ht="15" customHeight="1" x14ac:dyDescent="0.2">
      <c r="A321" s="47"/>
      <c r="B321" s="68"/>
      <c r="C321" s="76"/>
    </row>
    <row r="322" spans="1:3" ht="15" customHeight="1" x14ac:dyDescent="0.2">
      <c r="B322" s="55"/>
      <c r="C322" s="76"/>
    </row>
    <row r="323" spans="1:3" ht="15" customHeight="1" x14ac:dyDescent="0.2">
      <c r="A323" s="68"/>
      <c r="B323" s="55"/>
      <c r="C323" s="76"/>
    </row>
    <row r="324" spans="1:3" ht="15" customHeight="1" x14ac:dyDescent="0.2">
      <c r="A324" s="173"/>
      <c r="B324" s="173"/>
      <c r="C324" s="76"/>
    </row>
    <row r="325" spans="1:3" ht="15" customHeight="1" x14ac:dyDescent="0.2">
      <c r="B325" s="55"/>
      <c r="C325" s="76"/>
    </row>
    <row r="326" spans="1:3" ht="15" customHeight="1" x14ac:dyDescent="0.2">
      <c r="A326" s="47"/>
      <c r="B326" s="68"/>
      <c r="C326" s="76"/>
    </row>
    <row r="327" spans="1:3" ht="15" customHeight="1" x14ac:dyDescent="0.2">
      <c r="B327" s="55"/>
      <c r="C327" s="76"/>
    </row>
    <row r="328" spans="1:3" ht="15" customHeight="1" x14ac:dyDescent="0.2">
      <c r="A328" s="47"/>
      <c r="B328" s="68"/>
      <c r="C328" s="76"/>
    </row>
    <row r="329" spans="1:3" ht="15" customHeight="1" x14ac:dyDescent="0.2">
      <c r="B329" s="55"/>
      <c r="C329" s="76"/>
    </row>
    <row r="330" spans="1:3" ht="15" customHeight="1" x14ac:dyDescent="0.2">
      <c r="A330" s="68"/>
      <c r="B330" s="55"/>
      <c r="C330" s="76"/>
    </row>
    <row r="331" spans="1:3" ht="15" customHeight="1" x14ac:dyDescent="0.2">
      <c r="A331" s="173"/>
      <c r="B331" s="173"/>
      <c r="C331" s="76"/>
    </row>
    <row r="332" spans="1:3" ht="15" customHeight="1" x14ac:dyDescent="0.2">
      <c r="A332" s="173"/>
      <c r="B332" s="173"/>
      <c r="C332" s="76"/>
    </row>
    <row r="333" spans="1:3" ht="15" customHeight="1" x14ac:dyDescent="0.2">
      <c r="B333" s="55"/>
      <c r="C333" s="76"/>
    </row>
    <row r="334" spans="1:3" ht="15" customHeight="1" x14ac:dyDescent="0.2">
      <c r="A334" s="47"/>
      <c r="B334" s="68"/>
      <c r="C334" s="76"/>
    </row>
    <row r="335" spans="1:3" ht="15" customHeight="1" x14ac:dyDescent="0.2">
      <c r="B335" s="55"/>
      <c r="C335" s="76"/>
    </row>
    <row r="336" spans="1:3" ht="15" customHeight="1" x14ac:dyDescent="0.2">
      <c r="A336" s="47"/>
      <c r="B336" s="68"/>
      <c r="C336" s="76"/>
    </row>
    <row r="337" spans="1:3" ht="15" customHeight="1" x14ac:dyDescent="0.2">
      <c r="B337" s="55"/>
      <c r="C337" s="76"/>
    </row>
    <row r="338" spans="1:3" ht="15" customHeight="1" x14ac:dyDescent="0.2">
      <c r="A338" s="68"/>
      <c r="B338" s="55"/>
      <c r="C338" s="76"/>
    </row>
    <row r="339" spans="1:3" ht="15" customHeight="1" x14ac:dyDescent="0.2">
      <c r="A339" s="173"/>
      <c r="B339" s="173"/>
      <c r="C339" s="76"/>
    </row>
    <row r="340" spans="1:3" ht="15" customHeight="1" x14ac:dyDescent="0.2">
      <c r="B340" s="55"/>
      <c r="C340" s="76"/>
    </row>
    <row r="341" spans="1:3" ht="15" customHeight="1" x14ac:dyDescent="0.2">
      <c r="A341" s="47"/>
      <c r="B341" s="68"/>
      <c r="C341" s="76"/>
    </row>
    <row r="342" spans="1:3" ht="15" customHeight="1" x14ac:dyDescent="0.2">
      <c r="B342" s="55"/>
      <c r="C342" s="76"/>
    </row>
    <row r="343" spans="1:3" ht="15" customHeight="1" x14ac:dyDescent="0.2">
      <c r="A343" s="47"/>
      <c r="B343" s="68"/>
      <c r="C343" s="76"/>
    </row>
    <row r="344" spans="1:3" ht="15" customHeight="1" x14ac:dyDescent="0.2">
      <c r="B344" s="55"/>
      <c r="C344" s="76"/>
    </row>
    <row r="345" spans="1:3" ht="15" customHeight="1" x14ac:dyDescent="0.2">
      <c r="A345" s="68"/>
      <c r="B345" s="55"/>
      <c r="C345" s="76"/>
    </row>
    <row r="346" spans="1:3" ht="15" customHeight="1" x14ac:dyDescent="0.2">
      <c r="A346" s="173"/>
      <c r="B346" s="173"/>
      <c r="C346" s="76"/>
    </row>
    <row r="347" spans="1:3" ht="15" customHeight="1" x14ac:dyDescent="0.2">
      <c r="B347" s="55"/>
      <c r="C347" s="76"/>
    </row>
    <row r="348" spans="1:3" ht="15" customHeight="1" x14ac:dyDescent="0.2">
      <c r="A348" s="47"/>
      <c r="B348" s="68"/>
      <c r="C348" s="76"/>
    </row>
    <row r="349" spans="1:3" ht="15" customHeight="1" x14ac:dyDescent="0.2">
      <c r="B349" s="55"/>
      <c r="C349" s="76"/>
    </row>
    <row r="350" spans="1:3" ht="15" customHeight="1" x14ac:dyDescent="0.2">
      <c r="A350" s="47"/>
      <c r="B350" s="68"/>
      <c r="C350" s="76"/>
    </row>
    <row r="351" spans="1:3" ht="15" customHeight="1" x14ac:dyDescent="0.2">
      <c r="B351" s="55"/>
      <c r="C351" s="76"/>
    </row>
    <row r="352" spans="1:3" ht="15" customHeight="1" x14ac:dyDescent="0.2">
      <c r="A352" s="68"/>
      <c r="B352" s="55"/>
      <c r="C352" s="76"/>
    </row>
    <row r="353" spans="1:3" ht="15" customHeight="1" x14ac:dyDescent="0.2">
      <c r="A353" s="173"/>
      <c r="B353" s="173"/>
      <c r="C353" s="76"/>
    </row>
    <row r="354" spans="1:3" ht="15" customHeight="1" x14ac:dyDescent="0.2">
      <c r="B354" s="55"/>
      <c r="C354" s="76"/>
    </row>
    <row r="355" spans="1:3" ht="15" customHeight="1" x14ac:dyDescent="0.2">
      <c r="A355" s="47"/>
      <c r="B355" s="68"/>
      <c r="C355" s="76"/>
    </row>
    <row r="356" spans="1:3" ht="15" customHeight="1" x14ac:dyDescent="0.2">
      <c r="B356" s="55"/>
      <c r="C356" s="76"/>
    </row>
    <row r="357" spans="1:3" ht="15" customHeight="1" x14ac:dyDescent="0.2">
      <c r="A357" s="47"/>
      <c r="B357" s="68"/>
      <c r="C357" s="76"/>
    </row>
    <row r="358" spans="1:3" ht="15" customHeight="1" x14ac:dyDescent="0.2">
      <c r="B358" s="55"/>
      <c r="C358" s="76"/>
    </row>
    <row r="359" spans="1:3" ht="15" customHeight="1" x14ac:dyDescent="0.2">
      <c r="A359" s="68"/>
      <c r="B359" s="55"/>
      <c r="C359" s="76"/>
    </row>
    <row r="360" spans="1:3" ht="15" customHeight="1" x14ac:dyDescent="0.2">
      <c r="A360" s="173"/>
      <c r="B360" s="173"/>
      <c r="C360" s="76"/>
    </row>
    <row r="361" spans="1:3" ht="15" customHeight="1" x14ac:dyDescent="0.2">
      <c r="B361" s="55"/>
      <c r="C361" s="76"/>
    </row>
    <row r="362" spans="1:3" ht="15" customHeight="1" x14ac:dyDescent="0.2">
      <c r="A362" s="47"/>
      <c r="B362" s="68"/>
      <c r="C362" s="76"/>
    </row>
    <row r="363" spans="1:3" ht="15" customHeight="1" x14ac:dyDescent="0.2">
      <c r="B363" s="55"/>
      <c r="C363" s="76"/>
    </row>
    <row r="364" spans="1:3" ht="15" customHeight="1" x14ac:dyDescent="0.2">
      <c r="A364" s="47"/>
      <c r="B364" s="68"/>
      <c r="C364" s="76"/>
    </row>
    <row r="365" spans="1:3" ht="15" customHeight="1" x14ac:dyDescent="0.2">
      <c r="B365" s="55"/>
      <c r="C365" s="76"/>
    </row>
    <row r="366" spans="1:3" ht="15" customHeight="1" x14ac:dyDescent="0.2">
      <c r="A366" s="68"/>
      <c r="B366" s="55"/>
      <c r="C366" s="76"/>
    </row>
    <row r="367" spans="1:3" ht="15" customHeight="1" x14ac:dyDescent="0.2">
      <c r="A367" s="173"/>
      <c r="B367" s="173"/>
      <c r="C367" s="76"/>
    </row>
    <row r="368" spans="1:3" ht="15" customHeight="1" x14ac:dyDescent="0.2">
      <c r="B368" s="55"/>
      <c r="C368" s="76"/>
    </row>
    <row r="369" spans="1:3" ht="15" customHeight="1" x14ac:dyDescent="0.2">
      <c r="A369" s="47"/>
      <c r="B369" s="68"/>
      <c r="C369" s="76"/>
    </row>
    <row r="370" spans="1:3" ht="15" customHeight="1" x14ac:dyDescent="0.2">
      <c r="B370" s="55"/>
      <c r="C370" s="76"/>
    </row>
    <row r="371" spans="1:3" ht="15" customHeight="1" x14ac:dyDescent="0.2">
      <c r="A371" s="47"/>
      <c r="B371" s="68"/>
      <c r="C371" s="76"/>
    </row>
    <row r="372" spans="1:3" ht="15" customHeight="1" x14ac:dyDescent="0.2">
      <c r="B372" s="55"/>
      <c r="C372" s="76"/>
    </row>
    <row r="373" spans="1:3" ht="15" customHeight="1" x14ac:dyDescent="0.2">
      <c r="A373" s="68"/>
      <c r="B373" s="55"/>
      <c r="C373" s="76"/>
    </row>
    <row r="374" spans="1:3" ht="15" customHeight="1" x14ac:dyDescent="0.2">
      <c r="A374" s="173"/>
      <c r="B374" s="173"/>
      <c r="C374" s="76"/>
    </row>
    <row r="375" spans="1:3" ht="15" customHeight="1" x14ac:dyDescent="0.2">
      <c r="B375" s="55"/>
      <c r="C375" s="76"/>
    </row>
    <row r="376" spans="1:3" ht="15" customHeight="1" x14ac:dyDescent="0.2">
      <c r="A376" s="47"/>
      <c r="B376" s="68"/>
      <c r="C376" s="76"/>
    </row>
    <row r="377" spans="1:3" ht="15" customHeight="1" x14ac:dyDescent="0.2">
      <c r="B377" s="55"/>
      <c r="C377" s="76"/>
    </row>
    <row r="378" spans="1:3" ht="15" customHeight="1" x14ac:dyDescent="0.2">
      <c r="A378" s="47"/>
      <c r="B378" s="68"/>
      <c r="C378" s="76"/>
    </row>
    <row r="379" spans="1:3" ht="15" customHeight="1" x14ac:dyDescent="0.2">
      <c r="B379" s="55"/>
      <c r="C379" s="76"/>
    </row>
    <row r="380" spans="1:3" ht="15" customHeight="1" x14ac:dyDescent="0.2">
      <c r="A380" s="68"/>
      <c r="B380" s="55"/>
      <c r="C380" s="76"/>
    </row>
    <row r="381" spans="1:3" ht="15" customHeight="1" x14ac:dyDescent="0.2">
      <c r="A381" s="173"/>
      <c r="B381" s="173"/>
      <c r="C381" s="173"/>
    </row>
    <row r="382" spans="1:3" ht="15" customHeight="1" x14ac:dyDescent="0.2">
      <c r="B382" s="55"/>
      <c r="C382" s="55"/>
    </row>
    <row r="383" spans="1:3" ht="15" customHeight="1" x14ac:dyDescent="0.2">
      <c r="A383" s="47"/>
      <c r="B383" s="68"/>
      <c r="C383" s="68"/>
    </row>
    <row r="384" spans="1:3" ht="15" customHeight="1" x14ac:dyDescent="0.2">
      <c r="B384" s="55"/>
      <c r="C384" s="55"/>
    </row>
    <row r="385" spans="1:3" ht="15" customHeight="1" x14ac:dyDescent="0.2">
      <c r="A385" s="47"/>
      <c r="B385" s="68"/>
      <c r="C385" s="68"/>
    </row>
    <row r="386" spans="1:3" ht="15" customHeight="1" x14ac:dyDescent="0.2">
      <c r="B386" s="55"/>
      <c r="C386" s="55"/>
    </row>
    <row r="387" spans="1:3" ht="15" customHeight="1" x14ac:dyDescent="0.2">
      <c r="A387" s="68"/>
      <c r="B387" s="55"/>
      <c r="C387" s="55"/>
    </row>
    <row r="388" spans="1:3" ht="15" customHeight="1" x14ac:dyDescent="0.2">
      <c r="A388" s="173"/>
      <c r="B388" s="173"/>
      <c r="C388" s="173"/>
    </row>
    <row r="389" spans="1:3" ht="15" customHeight="1" x14ac:dyDescent="0.2">
      <c r="A389" s="173"/>
      <c r="B389" s="173"/>
      <c r="C389" s="173"/>
    </row>
    <row r="390" spans="1:3" ht="15" customHeight="1" x14ac:dyDescent="0.2">
      <c r="A390" s="47"/>
      <c r="B390" s="68"/>
      <c r="C390" s="68"/>
    </row>
    <row r="391" spans="1:3" ht="15" customHeight="1" x14ac:dyDescent="0.2">
      <c r="B391" s="55"/>
      <c r="C391" s="55"/>
    </row>
    <row r="392" spans="1:3" ht="15" customHeight="1" x14ac:dyDescent="0.2">
      <c r="A392" s="47"/>
      <c r="B392" s="68"/>
      <c r="C392" s="68"/>
    </row>
    <row r="393" spans="1:3" ht="15" customHeight="1" x14ac:dyDescent="0.2">
      <c r="B393" s="55"/>
      <c r="C393" s="55"/>
    </row>
    <row r="394" spans="1:3" ht="15" customHeight="1" x14ac:dyDescent="0.2">
      <c r="A394" s="68"/>
      <c r="B394" s="55"/>
      <c r="C394" s="55"/>
    </row>
    <row r="395" spans="1:3" ht="15" customHeight="1" x14ac:dyDescent="0.2">
      <c r="A395" s="173"/>
      <c r="B395" s="173"/>
      <c r="C395" s="173"/>
    </row>
    <row r="396" spans="1:3" ht="15" customHeight="1" x14ac:dyDescent="0.2">
      <c r="A396" s="173"/>
      <c r="B396" s="173"/>
      <c r="C396" s="173"/>
    </row>
    <row r="397" spans="1:3" ht="15" customHeight="1" x14ac:dyDescent="0.2">
      <c r="B397" s="55"/>
      <c r="C397" s="55"/>
    </row>
    <row r="398" spans="1:3" ht="15" customHeight="1" x14ac:dyDescent="0.2">
      <c r="A398" s="47"/>
      <c r="B398" s="68"/>
      <c r="C398" s="68"/>
    </row>
    <row r="399" spans="1:3" ht="15" customHeight="1" x14ac:dyDescent="0.2">
      <c r="B399" s="55"/>
      <c r="C399" s="55"/>
    </row>
    <row r="400" spans="1:3" ht="15" customHeight="1" x14ac:dyDescent="0.2">
      <c r="A400" s="47"/>
      <c r="B400" s="68"/>
      <c r="C400" s="68"/>
    </row>
    <row r="401" spans="1:3" ht="15" customHeight="1" x14ac:dyDescent="0.2">
      <c r="B401" s="55"/>
      <c r="C401" s="55"/>
    </row>
    <row r="402" spans="1:3" ht="15" customHeight="1" x14ac:dyDescent="0.2">
      <c r="A402" s="68"/>
      <c r="B402" s="55"/>
      <c r="C402" s="55"/>
    </row>
    <row r="403" spans="1:3" ht="15" customHeight="1" x14ac:dyDescent="0.2">
      <c r="A403" s="173"/>
      <c r="B403" s="173"/>
      <c r="C403" s="173"/>
    </row>
    <row r="404" spans="1:3" ht="15" customHeight="1" x14ac:dyDescent="0.2">
      <c r="B404" s="55"/>
      <c r="C404" s="55"/>
    </row>
    <row r="405" spans="1:3" ht="15" customHeight="1" x14ac:dyDescent="0.2">
      <c r="A405" s="47"/>
      <c r="B405" s="68"/>
      <c r="C405" s="68"/>
    </row>
    <row r="406" spans="1:3" ht="15" customHeight="1" x14ac:dyDescent="0.2"/>
    <row r="407" spans="1:3" ht="15" customHeight="1" x14ac:dyDescent="0.2">
      <c r="A407" s="46"/>
      <c r="B407" s="191"/>
      <c r="C407" s="191"/>
    </row>
    <row r="408" spans="1:3" ht="15" customHeight="1" x14ac:dyDescent="0.2"/>
    <row r="409" spans="1:3" ht="15" customHeight="1" x14ac:dyDescent="0.2">
      <c r="A409" s="56"/>
      <c r="B409" s="192"/>
      <c r="C409" s="192"/>
    </row>
    <row r="410" spans="1:3" ht="15" customHeight="1" x14ac:dyDescent="0.2">
      <c r="A410" s="57"/>
      <c r="B410" s="193"/>
      <c r="C410" s="193"/>
    </row>
    <row r="411" spans="1:3" ht="15" customHeight="1" x14ac:dyDescent="0.2"/>
    <row r="412" spans="1:3" ht="12.75" customHeight="1" x14ac:dyDescent="0.2">
      <c r="A412" s="46"/>
      <c r="B412" s="191"/>
      <c r="C412" s="191"/>
    </row>
    <row r="413" spans="1:3" ht="12.75" customHeight="1" x14ac:dyDescent="0.2"/>
    <row r="414" spans="1:3" ht="12.75" customHeight="1" x14ac:dyDescent="0.2">
      <c r="A414" s="46"/>
      <c r="B414" s="191"/>
      <c r="C414" s="191"/>
    </row>
    <row r="415" spans="1:3" ht="12.75" customHeight="1" x14ac:dyDescent="0.2"/>
    <row r="416" spans="1:3" ht="12.75" customHeight="1" x14ac:dyDescent="0.2">
      <c r="A416" s="56"/>
      <c r="B416" s="192"/>
      <c r="C416" s="192"/>
    </row>
    <row r="417" spans="1:3" ht="12.75" customHeight="1" x14ac:dyDescent="0.2">
      <c r="A417" s="57"/>
      <c r="B417" s="193"/>
      <c r="C417" s="193"/>
    </row>
    <row r="418" spans="1:3" ht="12.75" customHeight="1" x14ac:dyDescent="0.2"/>
    <row r="419" spans="1:3" ht="12.75" customHeight="1" x14ac:dyDescent="0.2">
      <c r="A419" s="46"/>
      <c r="B419" s="191"/>
      <c r="C419" s="191"/>
    </row>
    <row r="420" spans="1:3" ht="12.75" customHeight="1" x14ac:dyDescent="0.2"/>
    <row r="421" spans="1:3" ht="12.75" customHeight="1" x14ac:dyDescent="0.2">
      <c r="A421" s="46"/>
      <c r="B421" s="191"/>
      <c r="C421" s="191"/>
    </row>
    <row r="422" spans="1:3" ht="12.75" customHeight="1" x14ac:dyDescent="0.2"/>
    <row r="423" spans="1:3" ht="12.75" customHeight="1" x14ac:dyDescent="0.2">
      <c r="A423" s="56"/>
      <c r="B423" s="192"/>
      <c r="C423" s="192"/>
    </row>
    <row r="424" spans="1:3" ht="12.75" customHeight="1" x14ac:dyDescent="0.2">
      <c r="A424" s="57"/>
      <c r="B424" s="193"/>
      <c r="C424" s="193"/>
    </row>
    <row r="425" spans="1:3" ht="12.75" customHeight="1" x14ac:dyDescent="0.2"/>
    <row r="426" spans="1:3" ht="12.75" customHeight="1" x14ac:dyDescent="0.2">
      <c r="A426" s="46"/>
      <c r="B426" s="191"/>
      <c r="C426" s="191"/>
    </row>
    <row r="427" spans="1:3" ht="12.75" customHeight="1" x14ac:dyDescent="0.2"/>
    <row r="428" spans="1:3" ht="12.75" customHeight="1" x14ac:dyDescent="0.2">
      <c r="A428" s="46"/>
      <c r="B428" s="191"/>
      <c r="C428" s="191"/>
    </row>
    <row r="429" spans="1:3" ht="12.75" customHeight="1" x14ac:dyDescent="0.2"/>
    <row r="430" spans="1:3" ht="12.75" customHeight="1" x14ac:dyDescent="0.2">
      <c r="A430" s="56"/>
      <c r="B430" s="192"/>
      <c r="C430" s="192"/>
    </row>
    <row r="431" spans="1:3" ht="12.75" customHeight="1" x14ac:dyDescent="0.2">
      <c r="A431" s="57"/>
      <c r="B431" s="193"/>
      <c r="C431" s="193"/>
    </row>
    <row r="432" spans="1:3" ht="12.75" customHeight="1" x14ac:dyDescent="0.2"/>
    <row r="433" spans="1:3" ht="12.75" customHeight="1" x14ac:dyDescent="0.2">
      <c r="A433" s="46"/>
      <c r="B433" s="191"/>
      <c r="C433" s="191"/>
    </row>
    <row r="434" spans="1:3" ht="12.75" customHeight="1" x14ac:dyDescent="0.2"/>
    <row r="435" spans="1:3" ht="12.75" customHeight="1" x14ac:dyDescent="0.2">
      <c r="A435" s="46"/>
      <c r="B435" s="191"/>
      <c r="C435" s="191"/>
    </row>
    <row r="436" spans="1:3" ht="12.75" customHeight="1" x14ac:dyDescent="0.2"/>
    <row r="437" spans="1:3" ht="12.75" customHeight="1" x14ac:dyDescent="0.2">
      <c r="A437" s="56"/>
      <c r="B437" s="192"/>
      <c r="C437" s="192"/>
    </row>
    <row r="438" spans="1:3" ht="12.75" customHeight="1" x14ac:dyDescent="0.2">
      <c r="A438" s="57"/>
      <c r="B438" s="193"/>
      <c r="C438" s="193"/>
    </row>
    <row r="439" spans="1:3" ht="12.75" customHeight="1" x14ac:dyDescent="0.2"/>
    <row r="440" spans="1:3" ht="12.75" customHeight="1" x14ac:dyDescent="0.2">
      <c r="A440" s="46"/>
      <c r="B440" s="191"/>
      <c r="C440" s="191"/>
    </row>
    <row r="441" spans="1:3" ht="12.75" customHeight="1" x14ac:dyDescent="0.2"/>
    <row r="442" spans="1:3" ht="12.75" customHeight="1" x14ac:dyDescent="0.2">
      <c r="A442" s="46"/>
      <c r="B442" s="191"/>
      <c r="C442" s="191"/>
    </row>
    <row r="443" spans="1:3" ht="12.75" customHeight="1" x14ac:dyDescent="0.2"/>
    <row r="444" spans="1:3" ht="12.75" customHeight="1" x14ac:dyDescent="0.2">
      <c r="A444" s="56"/>
      <c r="B444" s="192"/>
      <c r="C444" s="192"/>
    </row>
    <row r="445" spans="1:3" ht="12.75" customHeight="1" x14ac:dyDescent="0.2">
      <c r="A445" s="57"/>
      <c r="B445" s="193"/>
      <c r="C445" s="193"/>
    </row>
    <row r="446" spans="1:3" ht="12.75" customHeight="1" x14ac:dyDescent="0.2"/>
    <row r="447" spans="1:3" ht="12.75" customHeight="1" x14ac:dyDescent="0.2">
      <c r="A447" s="46"/>
      <c r="B447" s="191"/>
      <c r="C447" s="191"/>
    </row>
    <row r="448" spans="1:3" ht="12.75" customHeight="1" x14ac:dyDescent="0.2"/>
    <row r="449" spans="1:3" ht="12.75" customHeight="1" x14ac:dyDescent="0.2">
      <c r="A449" s="46"/>
      <c r="B449" s="191"/>
      <c r="C449" s="191"/>
    </row>
    <row r="450" spans="1:3" ht="12.75" customHeight="1" x14ac:dyDescent="0.2"/>
    <row r="451" spans="1:3" ht="12.75" customHeight="1" x14ac:dyDescent="0.2">
      <c r="A451" s="56"/>
      <c r="B451" s="192"/>
      <c r="C451" s="192"/>
    </row>
    <row r="452" spans="1:3" ht="12.75" customHeight="1" x14ac:dyDescent="0.2">
      <c r="A452" s="57"/>
      <c r="B452" s="193"/>
      <c r="C452" s="193"/>
    </row>
    <row r="453" spans="1:3" ht="12.75" customHeight="1" x14ac:dyDescent="0.2"/>
    <row r="454" spans="1:3" ht="12.75" customHeight="1" x14ac:dyDescent="0.2">
      <c r="A454" s="46"/>
      <c r="B454" s="191"/>
      <c r="C454" s="191"/>
    </row>
    <row r="455" spans="1:3" ht="12.75" customHeight="1" x14ac:dyDescent="0.2"/>
    <row r="456" spans="1:3" ht="12.75" customHeight="1" x14ac:dyDescent="0.2">
      <c r="A456" s="46"/>
      <c r="B456" s="191"/>
      <c r="C456" s="191"/>
    </row>
    <row r="457" spans="1:3" ht="12.75" customHeight="1" x14ac:dyDescent="0.2">
      <c r="A457" s="46"/>
      <c r="B457" s="191"/>
      <c r="C457" s="191"/>
    </row>
    <row r="458" spans="1:3" ht="12.75" customHeight="1" x14ac:dyDescent="0.2">
      <c r="A458" s="53"/>
      <c r="B458" s="194"/>
      <c r="C458" s="194"/>
    </row>
    <row r="459" spans="1:3" ht="12.75" customHeight="1" x14ac:dyDescent="0.2">
      <c r="A459" s="57"/>
      <c r="B459" s="193"/>
      <c r="C459" s="193"/>
    </row>
    <row r="460" spans="1:3" ht="12.75" customHeight="1" x14ac:dyDescent="0.2"/>
    <row r="461" spans="1:3" ht="12.75" customHeight="1" x14ac:dyDescent="0.2">
      <c r="A461" s="46"/>
      <c r="B461" s="195"/>
      <c r="C461" s="195"/>
    </row>
    <row r="462" spans="1:3" ht="12.75" customHeight="1" x14ac:dyDescent="0.2"/>
    <row r="463" spans="1:3" ht="12.75" customHeight="1" x14ac:dyDescent="0.2">
      <c r="A463" s="46"/>
      <c r="B463" s="195"/>
      <c r="C463" s="195"/>
    </row>
    <row r="464" spans="1:3" ht="12.75" customHeight="1" x14ac:dyDescent="0.2"/>
    <row r="465" spans="1:3" ht="12.75" customHeight="1" x14ac:dyDescent="0.2">
      <c r="A465" s="56"/>
      <c r="B465" s="192"/>
      <c r="C465" s="192"/>
    </row>
    <row r="466" spans="1:3" ht="12.75" customHeight="1" x14ac:dyDescent="0.2">
      <c r="A466" s="57"/>
      <c r="B466" s="193"/>
      <c r="C466" s="193"/>
    </row>
    <row r="467" spans="1:3" ht="12.75" customHeight="1" x14ac:dyDescent="0.2"/>
    <row r="468" spans="1:3" ht="12.75" customHeight="1" x14ac:dyDescent="0.2">
      <c r="A468" s="46"/>
      <c r="B468" s="191"/>
      <c r="C468" s="191"/>
    </row>
    <row r="469" spans="1:3" ht="12.75" customHeight="1" x14ac:dyDescent="0.2"/>
    <row r="470" spans="1:3" ht="12.75" customHeight="1" x14ac:dyDescent="0.2">
      <c r="A470" s="46"/>
      <c r="B470" s="191"/>
      <c r="C470" s="191"/>
    </row>
    <row r="471" spans="1:3" ht="12.75" customHeight="1" x14ac:dyDescent="0.2"/>
    <row r="472" spans="1:3" ht="12.75" customHeight="1" x14ac:dyDescent="0.2">
      <c r="A472" s="56"/>
      <c r="B472" s="192"/>
      <c r="C472" s="192"/>
    </row>
    <row r="473" spans="1:3" ht="12.75" customHeight="1" x14ac:dyDescent="0.2">
      <c r="A473" s="57"/>
      <c r="B473" s="193"/>
      <c r="C473" s="193"/>
    </row>
    <row r="474" spans="1:3" ht="12.75" customHeight="1" x14ac:dyDescent="0.2"/>
    <row r="475" spans="1:3" ht="12.75" customHeight="1" x14ac:dyDescent="0.2">
      <c r="A475" s="46"/>
      <c r="B475" s="191"/>
      <c r="C475" s="191"/>
    </row>
    <row r="476" spans="1:3" ht="12.75" customHeight="1" x14ac:dyDescent="0.2"/>
    <row r="477" spans="1:3" ht="12.75" customHeight="1" x14ac:dyDescent="0.2">
      <c r="A477" s="46"/>
      <c r="B477" s="191"/>
      <c r="C477" s="191"/>
    </row>
    <row r="478" spans="1:3" ht="12.75" customHeight="1" x14ac:dyDescent="0.2"/>
    <row r="479" spans="1:3" ht="12.75" customHeight="1" x14ac:dyDescent="0.2">
      <c r="A479" s="56"/>
      <c r="B479" s="192"/>
      <c r="C479" s="192"/>
    </row>
    <row r="480" spans="1:3" ht="12.75" customHeight="1" x14ac:dyDescent="0.2">
      <c r="A480" s="57"/>
      <c r="B480" s="193"/>
      <c r="C480" s="193"/>
    </row>
    <row r="481" spans="1:3" ht="12.75" customHeight="1" x14ac:dyDescent="0.2"/>
    <row r="482" spans="1:3" ht="12.75" customHeight="1" x14ac:dyDescent="0.2">
      <c r="A482" s="46"/>
      <c r="B482" s="191"/>
      <c r="C482" s="191"/>
    </row>
    <row r="483" spans="1:3" ht="12.75" customHeight="1" x14ac:dyDescent="0.2"/>
    <row r="484" spans="1:3" ht="12.75" customHeight="1" x14ac:dyDescent="0.2">
      <c r="A484" s="46"/>
      <c r="B484" s="191"/>
      <c r="C484" s="191"/>
    </row>
    <row r="485" spans="1:3" ht="12.75" customHeight="1" x14ac:dyDescent="0.2"/>
    <row r="486" spans="1:3" ht="12.75" customHeight="1" x14ac:dyDescent="0.2">
      <c r="A486" s="56"/>
      <c r="B486" s="192"/>
      <c r="C486" s="192"/>
    </row>
    <row r="487" spans="1:3" ht="12.75" customHeight="1" x14ac:dyDescent="0.2">
      <c r="A487" s="57"/>
      <c r="B487" s="193"/>
      <c r="C487" s="193"/>
    </row>
    <row r="488" spans="1:3" ht="12.75" customHeight="1" x14ac:dyDescent="0.2"/>
    <row r="489" spans="1:3" ht="12.75" customHeight="1" x14ac:dyDescent="0.2">
      <c r="A489" s="46"/>
      <c r="B489" s="191"/>
      <c r="C489" s="191"/>
    </row>
    <row r="490" spans="1:3" ht="12.75" customHeight="1" x14ac:dyDescent="0.2"/>
    <row r="491" spans="1:3" ht="12.75" customHeight="1" x14ac:dyDescent="0.2">
      <c r="A491" s="46"/>
      <c r="B491" s="191"/>
      <c r="C491" s="191"/>
    </row>
    <row r="492" spans="1:3" ht="12.75" customHeight="1" x14ac:dyDescent="0.2"/>
    <row r="493" spans="1:3" ht="12.75" customHeight="1" x14ac:dyDescent="0.2">
      <c r="A493" s="46"/>
      <c r="B493" s="191"/>
      <c r="C493" s="191"/>
    </row>
    <row r="494" spans="1:3" ht="12.75" customHeight="1" x14ac:dyDescent="0.2"/>
    <row r="495" spans="1:3" ht="12.75" customHeight="1" x14ac:dyDescent="0.2">
      <c r="A495" s="46"/>
      <c r="B495" s="191"/>
      <c r="C495" s="191"/>
    </row>
    <row r="496" spans="1:3" ht="12.75" customHeight="1" x14ac:dyDescent="0.2"/>
    <row r="497" spans="1:3" ht="12.75" customHeight="1" x14ac:dyDescent="0.2"/>
    <row r="498" spans="1:3" ht="12.75" customHeight="1" x14ac:dyDescent="0.2">
      <c r="A498" s="59"/>
      <c r="B498" s="191"/>
      <c r="C498" s="191"/>
    </row>
    <row r="499" spans="1:3" ht="12.75" customHeight="1" x14ac:dyDescent="0.2"/>
    <row r="500" spans="1:3" ht="12.75" customHeight="1" x14ac:dyDescent="0.2">
      <c r="A500" s="59"/>
      <c r="B500" s="191"/>
      <c r="C500" s="191"/>
    </row>
    <row r="501" spans="1:3" ht="12.75" customHeight="1" x14ac:dyDescent="0.2"/>
    <row r="502" spans="1:3" ht="12.75" customHeight="1" x14ac:dyDescent="0.2">
      <c r="A502" s="59"/>
      <c r="B502" s="192"/>
      <c r="C502" s="192"/>
    </row>
    <row r="503" spans="1:3" ht="12.75" customHeight="1" x14ac:dyDescent="0.2">
      <c r="A503" s="57"/>
      <c r="B503" s="193"/>
      <c r="C503" s="193"/>
    </row>
    <row r="504" spans="1:3" ht="12.75" customHeight="1" x14ac:dyDescent="0.2"/>
    <row r="505" spans="1:3" ht="12.75" customHeight="1" x14ac:dyDescent="0.2">
      <c r="A505" s="46"/>
      <c r="B505" s="191"/>
      <c r="C505" s="191"/>
    </row>
    <row r="506" spans="1:3" ht="12.75" customHeight="1" x14ac:dyDescent="0.2"/>
    <row r="507" spans="1:3" ht="12.75" customHeight="1" x14ac:dyDescent="0.2">
      <c r="A507" s="59"/>
      <c r="B507" s="192"/>
      <c r="C507" s="192"/>
    </row>
    <row r="508" spans="1:3" ht="12.75" customHeight="1" x14ac:dyDescent="0.2">
      <c r="A508" s="57"/>
      <c r="B508" s="193"/>
      <c r="C508" s="193"/>
    </row>
    <row r="509" spans="1:3" ht="12.75" customHeight="1" x14ac:dyDescent="0.2"/>
    <row r="510" spans="1:3" ht="12.75" customHeight="1" x14ac:dyDescent="0.2">
      <c r="A510" s="46"/>
      <c r="B510" s="191"/>
      <c r="C510" s="191"/>
    </row>
    <row r="511" spans="1:3" ht="12.75" customHeight="1" x14ac:dyDescent="0.2"/>
    <row r="512" spans="1:3" ht="12.75" customHeight="1" x14ac:dyDescent="0.2">
      <c r="A512" s="46"/>
      <c r="B512" s="191"/>
      <c r="C512" s="191"/>
    </row>
    <row r="513" spans="1:3" ht="12.75" customHeight="1" x14ac:dyDescent="0.2"/>
    <row r="514" spans="1:3" ht="12.75" customHeight="1" x14ac:dyDescent="0.2">
      <c r="A514" s="46"/>
      <c r="B514" s="191"/>
      <c r="C514" s="191"/>
    </row>
    <row r="515" spans="1:3" ht="12.75" customHeight="1" x14ac:dyDescent="0.2"/>
    <row r="516" spans="1:3" ht="12.75" customHeight="1" x14ac:dyDescent="0.2"/>
    <row r="517" spans="1:3" ht="12.75" customHeight="1" x14ac:dyDescent="0.2">
      <c r="A517" s="59"/>
      <c r="B517" s="191"/>
      <c r="C517" s="191"/>
    </row>
    <row r="518" spans="1:3" ht="12.75" customHeight="1" x14ac:dyDescent="0.2"/>
    <row r="519" spans="1:3" ht="12.75" customHeight="1" x14ac:dyDescent="0.2">
      <c r="A519" s="60"/>
      <c r="B519" s="195"/>
      <c r="C519" s="195"/>
    </row>
    <row r="520" spans="1:3" ht="12.75" customHeight="1" x14ac:dyDescent="0.2"/>
    <row r="521" spans="1:3" ht="12.75" customHeight="1" x14ac:dyDescent="0.2">
      <c r="A521" s="60"/>
      <c r="B521" s="194"/>
      <c r="C521" s="194"/>
    </row>
    <row r="522" spans="1:3" ht="12.75" customHeight="1" x14ac:dyDescent="0.2">
      <c r="A522" s="58"/>
      <c r="B522" s="193"/>
      <c r="C522" s="193"/>
    </row>
    <row r="523" spans="1:3" ht="12.75" customHeight="1" x14ac:dyDescent="0.2">
      <c r="A523" s="57"/>
      <c r="B523" s="193"/>
      <c r="C523" s="193"/>
    </row>
    <row r="524" spans="1:3" ht="12.75" customHeight="1" x14ac:dyDescent="0.2">
      <c r="A524" s="46"/>
      <c r="B524" s="191"/>
      <c r="C524" s="191"/>
    </row>
    <row r="525" spans="1:3" ht="12.75" customHeight="1" x14ac:dyDescent="0.2">
      <c r="A525" s="57"/>
      <c r="B525" s="193"/>
      <c r="C525" s="193"/>
    </row>
    <row r="526" spans="1:3" ht="12.75" customHeight="1" x14ac:dyDescent="0.2">
      <c r="A526" s="60"/>
      <c r="B526" s="194"/>
      <c r="C526" s="194"/>
    </row>
    <row r="527" spans="1:3" ht="12.75" customHeight="1" x14ac:dyDescent="0.2">
      <c r="A527" s="58"/>
      <c r="B527" s="196"/>
      <c r="C527" s="196"/>
    </row>
    <row r="528" spans="1:3" ht="12.75" customHeight="1" x14ac:dyDescent="0.2">
      <c r="A528" s="58"/>
      <c r="B528" s="196"/>
      <c r="C528" s="196"/>
    </row>
    <row r="529" spans="1:3" ht="12.75" customHeight="1" x14ac:dyDescent="0.2">
      <c r="A529" s="46"/>
      <c r="B529" s="191"/>
      <c r="C529" s="191"/>
    </row>
    <row r="530" spans="1:3" ht="12.75" customHeight="1" x14ac:dyDescent="0.2"/>
    <row r="531" spans="1:3" ht="12.75" customHeight="1" x14ac:dyDescent="0.2">
      <c r="A531" s="58"/>
    </row>
    <row r="532" spans="1:3" ht="12.75" customHeight="1" x14ac:dyDescent="0.2">
      <c r="A532" s="53"/>
    </row>
    <row r="533" spans="1:3" ht="12.75" customHeight="1" x14ac:dyDescent="0.2">
      <c r="A533" s="61"/>
      <c r="B533" s="197"/>
      <c r="C533" s="197"/>
    </row>
    <row r="534" spans="1:3" ht="12.75" customHeight="1" x14ac:dyDescent="0.2">
      <c r="B534" s="198"/>
      <c r="C534" s="198"/>
    </row>
    <row r="535" spans="1:3" ht="12.75" customHeight="1" x14ac:dyDescent="0.2">
      <c r="A535" s="46"/>
      <c r="B535" s="195"/>
      <c r="C535" s="195"/>
    </row>
    <row r="536" spans="1:3" ht="12.75" customHeight="1" x14ac:dyDescent="0.2">
      <c r="A536" s="58"/>
    </row>
    <row r="537" spans="1:3" ht="12.75" customHeight="1" x14ac:dyDescent="0.2">
      <c r="A537" s="53"/>
    </row>
    <row r="538" spans="1:3" ht="12.75" customHeight="1" x14ac:dyDescent="0.2">
      <c r="A538" s="54"/>
      <c r="B538" s="198"/>
      <c r="C538" s="198"/>
    </row>
    <row r="539" spans="1:3" ht="12.75" customHeight="1" x14ac:dyDescent="0.2">
      <c r="A539" s="54"/>
      <c r="B539" s="198"/>
      <c r="C539" s="198"/>
    </row>
    <row r="540" spans="1:3" ht="12.75" customHeight="1" x14ac:dyDescent="0.2">
      <c r="A540" s="46"/>
      <c r="B540" s="195"/>
      <c r="C540" s="195"/>
    </row>
    <row r="541" spans="1:3" ht="12.75" customHeight="1" x14ac:dyDescent="0.2">
      <c r="A541" s="58"/>
    </row>
    <row r="542" spans="1:3" ht="12.75" customHeight="1" x14ac:dyDescent="0.2">
      <c r="A542" s="53"/>
    </row>
    <row r="543" spans="1:3" ht="12.75" customHeight="1" x14ac:dyDescent="0.2">
      <c r="A543" s="54"/>
      <c r="B543" s="198"/>
      <c r="C543" s="198"/>
    </row>
    <row r="544" spans="1:3" ht="12.75" customHeight="1" x14ac:dyDescent="0.2">
      <c r="A544" s="54"/>
      <c r="B544" s="198"/>
      <c r="C544" s="198"/>
    </row>
    <row r="545" spans="1:3" ht="12.75" customHeight="1" x14ac:dyDescent="0.2">
      <c r="A545" s="46"/>
      <c r="B545" s="195"/>
      <c r="C545" s="195"/>
    </row>
    <row r="546" spans="1:3" ht="12.75" customHeight="1" x14ac:dyDescent="0.2">
      <c r="A546" s="58"/>
    </row>
    <row r="547" spans="1:3" ht="12.75" customHeight="1" x14ac:dyDescent="0.2">
      <c r="A547" s="53"/>
    </row>
    <row r="548" spans="1:3" ht="12.75" customHeight="1" x14ac:dyDescent="0.2">
      <c r="A548" s="54"/>
      <c r="B548" s="198"/>
      <c r="C548" s="198"/>
    </row>
    <row r="549" spans="1:3" ht="12.75" customHeight="1" x14ac:dyDescent="0.2">
      <c r="A549" s="53"/>
    </row>
    <row r="550" spans="1:3" ht="12.75" customHeight="1" x14ac:dyDescent="0.2">
      <c r="A550" s="46"/>
      <c r="B550" s="195"/>
      <c r="C550" s="195"/>
    </row>
    <row r="551" spans="1:3" ht="12.75" customHeight="1" x14ac:dyDescent="0.2">
      <c r="A551" s="53"/>
    </row>
    <row r="552" spans="1:3" ht="12.75" customHeight="1" x14ac:dyDescent="0.2">
      <c r="A552" s="53"/>
    </row>
    <row r="553" spans="1:3" ht="12.75" customHeight="1" x14ac:dyDescent="0.2">
      <c r="A553" s="54"/>
      <c r="B553" s="198"/>
      <c r="C553" s="198"/>
    </row>
    <row r="554" spans="1:3" ht="12.75" customHeight="1" x14ac:dyDescent="0.2">
      <c r="A554" s="53"/>
    </row>
    <row r="555" spans="1:3" ht="12.75" customHeight="1" x14ac:dyDescent="0.2">
      <c r="A555" s="53"/>
    </row>
    <row r="556" spans="1:3" ht="12.75" customHeight="1" x14ac:dyDescent="0.2">
      <c r="A556" s="54"/>
      <c r="B556" s="198"/>
      <c r="C556" s="198"/>
    </row>
    <row r="557" spans="1:3" ht="12.75" customHeight="1" x14ac:dyDescent="0.2">
      <c r="A557" s="53"/>
    </row>
    <row r="558" spans="1:3" ht="12.75" customHeight="1" x14ac:dyDescent="0.2">
      <c r="A558" s="53"/>
    </row>
    <row r="559" spans="1:3" ht="12.75" customHeight="1" x14ac:dyDescent="0.2">
      <c r="A559" s="54"/>
      <c r="B559" s="198"/>
      <c r="C559" s="198"/>
    </row>
    <row r="560" spans="1:3" ht="12.75" customHeight="1" x14ac:dyDescent="0.2">
      <c r="A560" s="54"/>
      <c r="B560" s="198"/>
      <c r="C560" s="198"/>
    </row>
    <row r="561" spans="1:3" ht="12.75" customHeight="1" x14ac:dyDescent="0.2">
      <c r="A561" s="54"/>
      <c r="B561" s="198"/>
      <c r="C561" s="198"/>
    </row>
    <row r="562" spans="1:3" ht="12.75" customHeight="1" x14ac:dyDescent="0.2">
      <c r="A562" s="53"/>
    </row>
    <row r="563" spans="1:3" ht="12.75" customHeight="1" x14ac:dyDescent="0.2">
      <c r="A563" s="53"/>
    </row>
    <row r="564" spans="1:3" ht="12.75" customHeight="1" x14ac:dyDescent="0.2">
      <c r="A564" s="54"/>
      <c r="B564" s="199"/>
      <c r="C564" s="199"/>
    </row>
    <row r="565" spans="1:3" ht="12.75" customHeight="1" x14ac:dyDescent="0.2">
      <c r="A565" s="53"/>
    </row>
    <row r="566" spans="1:3" ht="12.75" customHeight="1" x14ac:dyDescent="0.2">
      <c r="A566" s="53"/>
    </row>
    <row r="567" spans="1:3" ht="12.75" customHeight="1" x14ac:dyDescent="0.2">
      <c r="A567" s="54"/>
      <c r="B567" s="198"/>
      <c r="C567" s="198"/>
    </row>
    <row r="568" spans="1:3" ht="12.75" customHeight="1" x14ac:dyDescent="0.2">
      <c r="A568" s="53"/>
    </row>
    <row r="569" spans="1:3" ht="12.75" customHeight="1" x14ac:dyDescent="0.2">
      <c r="A569" s="53"/>
    </row>
    <row r="570" spans="1:3" ht="12.75" customHeight="1" x14ac:dyDescent="0.2">
      <c r="A570" s="54"/>
      <c r="B570" s="198"/>
      <c r="C570" s="198"/>
    </row>
    <row r="571" spans="1:3" ht="12.75" customHeight="1" x14ac:dyDescent="0.2">
      <c r="A571" s="53"/>
    </row>
    <row r="572" spans="1:3" ht="12.75" customHeight="1" x14ac:dyDescent="0.2">
      <c r="A572" s="53"/>
    </row>
    <row r="573" spans="1:3" ht="12.75" customHeight="1" x14ac:dyDescent="0.2">
      <c r="A573" s="54"/>
      <c r="B573" s="198"/>
      <c r="C573" s="198"/>
    </row>
    <row r="574" spans="1:3" ht="12.75" customHeight="1" x14ac:dyDescent="0.2">
      <c r="A574" s="53"/>
    </row>
    <row r="575" spans="1:3" ht="12.75" customHeight="1" x14ac:dyDescent="0.2">
      <c r="A575" s="53"/>
    </row>
    <row r="576" spans="1:3" ht="12.75" customHeight="1" x14ac:dyDescent="0.2">
      <c r="A576" s="54"/>
      <c r="B576" s="198"/>
      <c r="C576" s="198"/>
    </row>
    <row r="577" spans="1:3" ht="12.75" customHeight="1" x14ac:dyDescent="0.2">
      <c r="A577" s="53"/>
    </row>
    <row r="578" spans="1:3" ht="12.75" customHeight="1" x14ac:dyDescent="0.2">
      <c r="A578" s="53"/>
    </row>
    <row r="579" spans="1:3" ht="12.75" customHeight="1" x14ac:dyDescent="0.2">
      <c r="A579" s="54"/>
      <c r="B579" s="198"/>
      <c r="C579" s="198"/>
    </row>
    <row r="580" spans="1:3" ht="12.75" customHeight="1" x14ac:dyDescent="0.2">
      <c r="A580" s="53"/>
    </row>
    <row r="581" spans="1:3" ht="12.75" customHeight="1" x14ac:dyDescent="0.2">
      <c r="A581" s="53"/>
    </row>
    <row r="582" spans="1:3" ht="12.75" customHeight="1" x14ac:dyDescent="0.2">
      <c r="A582" s="54"/>
      <c r="B582" s="198"/>
      <c r="C582" s="198"/>
    </row>
    <row r="583" spans="1:3" ht="12.75" customHeight="1" x14ac:dyDescent="0.2">
      <c r="A583" s="53"/>
    </row>
    <row r="584" spans="1:3" ht="12.75" customHeight="1" x14ac:dyDescent="0.2">
      <c r="A584" s="53"/>
    </row>
    <row r="585" spans="1:3" ht="12.75" customHeight="1" x14ac:dyDescent="0.2">
      <c r="A585" s="54"/>
      <c r="B585" s="198"/>
      <c r="C585" s="198"/>
    </row>
    <row r="586" spans="1:3" ht="12.75" customHeight="1" x14ac:dyDescent="0.2">
      <c r="A586" s="53"/>
    </row>
    <row r="587" spans="1:3" ht="12.75" customHeight="1" x14ac:dyDescent="0.2">
      <c r="A587" s="53"/>
    </row>
    <row r="588" spans="1:3" ht="12.75" customHeight="1" x14ac:dyDescent="0.2">
      <c r="A588" s="54"/>
      <c r="B588" s="198"/>
      <c r="C588" s="198"/>
    </row>
    <row r="589" spans="1:3" ht="12.75" customHeight="1" x14ac:dyDescent="0.2">
      <c r="A589" s="53"/>
    </row>
    <row r="590" spans="1:3" ht="12.75" customHeight="1" x14ac:dyDescent="0.2">
      <c r="A590" s="53"/>
    </row>
    <row r="591" spans="1:3" ht="12.75" customHeight="1" x14ac:dyDescent="0.2">
      <c r="A591" s="54"/>
      <c r="B591" s="198"/>
      <c r="C591" s="198"/>
    </row>
    <row r="592" spans="1:3" ht="12.75" customHeight="1" x14ac:dyDescent="0.2">
      <c r="B592" s="198"/>
      <c r="C592" s="198"/>
    </row>
    <row r="593" spans="1:3" ht="12.75" customHeight="1" x14ac:dyDescent="0.2">
      <c r="A593" s="53"/>
    </row>
    <row r="594" spans="1:3" ht="12.75" customHeight="1" x14ac:dyDescent="0.2">
      <c r="A594" s="54"/>
      <c r="B594" s="198"/>
      <c r="C594" s="198"/>
    </row>
    <row r="595" spans="1:3" ht="12.75" customHeight="1" x14ac:dyDescent="0.2">
      <c r="A595" s="54"/>
      <c r="B595" s="198"/>
      <c r="C595" s="198"/>
    </row>
    <row r="596" spans="1:3" ht="12.75" customHeight="1" x14ac:dyDescent="0.2">
      <c r="A596" s="53"/>
    </row>
    <row r="597" spans="1:3" ht="12.75" customHeight="1" x14ac:dyDescent="0.2">
      <c r="A597" s="54"/>
      <c r="B597" s="198"/>
      <c r="C597" s="198"/>
    </row>
    <row r="598" spans="1:3" ht="12.75" customHeight="1" x14ac:dyDescent="0.2">
      <c r="A598" s="54"/>
      <c r="B598" s="198"/>
      <c r="C598" s="198"/>
    </row>
    <row r="599" spans="1:3" ht="12.75" customHeight="1" x14ac:dyDescent="0.2">
      <c r="A599" s="46"/>
      <c r="B599" s="195"/>
      <c r="C599" s="195"/>
    </row>
    <row r="600" spans="1:3" ht="12.75" customHeight="1" x14ac:dyDescent="0.2">
      <c r="A600" s="54"/>
      <c r="B600" s="198"/>
      <c r="C600" s="198"/>
    </row>
    <row r="601" spans="1:3" ht="12.75" customHeight="1" x14ac:dyDescent="0.2">
      <c r="A601" s="53"/>
    </row>
    <row r="602" spans="1:3" ht="12.75" customHeight="1" x14ac:dyDescent="0.2">
      <c r="A602" s="53"/>
      <c r="B602" s="195"/>
      <c r="C602" s="195"/>
    </row>
    <row r="603" spans="1:3" ht="12.75" customHeight="1" x14ac:dyDescent="0.2">
      <c r="A603" s="53"/>
      <c r="B603" s="195"/>
      <c r="C603" s="195"/>
    </row>
    <row r="604" spans="1:3" ht="12.75" customHeight="1" x14ac:dyDescent="0.2">
      <c r="A604" s="53"/>
    </row>
    <row r="605" spans="1:3" ht="12.75" customHeight="1" x14ac:dyDescent="0.2">
      <c r="A605" s="54"/>
      <c r="B605" s="198"/>
      <c r="C605" s="198"/>
    </row>
    <row r="606" spans="1:3" ht="12.75" customHeight="1" x14ac:dyDescent="0.2">
      <c r="A606" s="53"/>
      <c r="B606" s="195"/>
      <c r="C606" s="195"/>
    </row>
    <row r="607" spans="1:3" ht="12.75" customHeight="1" x14ac:dyDescent="0.2">
      <c r="A607" s="53"/>
    </row>
    <row r="608" spans="1:3" ht="12.75" customHeight="1" x14ac:dyDescent="0.2">
      <c r="A608" s="54"/>
      <c r="B608" s="198"/>
      <c r="C608" s="198"/>
    </row>
    <row r="609" spans="1:3" ht="12.75" customHeight="1" x14ac:dyDescent="0.2">
      <c r="A609" s="53"/>
      <c r="B609" s="195"/>
      <c r="C609" s="195"/>
    </row>
    <row r="610" spans="1:3" ht="12.75" customHeight="1" x14ac:dyDescent="0.2">
      <c r="A610" s="53"/>
    </row>
    <row r="611" spans="1:3" ht="12.75" customHeight="1" x14ac:dyDescent="0.2">
      <c r="A611" s="54"/>
      <c r="B611" s="198"/>
      <c r="C611" s="198"/>
    </row>
    <row r="612" spans="1:3" ht="12.75" customHeight="1" x14ac:dyDescent="0.2">
      <c r="A612" s="53"/>
      <c r="B612" s="195"/>
      <c r="C612" s="195"/>
    </row>
    <row r="613" spans="1:3" ht="12.75" customHeight="1" x14ac:dyDescent="0.2">
      <c r="A613" s="53"/>
    </row>
    <row r="614" spans="1:3" ht="12.75" customHeight="1" x14ac:dyDescent="0.2">
      <c r="A614" s="54"/>
      <c r="B614" s="198"/>
      <c r="C614" s="198"/>
    </row>
    <row r="615" spans="1:3" ht="12.75" customHeight="1" x14ac:dyDescent="0.2">
      <c r="A615" s="53"/>
    </row>
    <row r="616" spans="1:3" ht="12.75" customHeight="1" x14ac:dyDescent="0.2">
      <c r="A616" s="53"/>
    </row>
    <row r="617" spans="1:3" ht="12.75" customHeight="1" x14ac:dyDescent="0.2">
      <c r="A617" s="54"/>
      <c r="B617" s="198"/>
      <c r="C617" s="198"/>
    </row>
    <row r="618" spans="1:3" ht="12.75" customHeight="1" x14ac:dyDescent="0.2">
      <c r="A618" s="53"/>
    </row>
    <row r="619" spans="1:3" ht="12.75" customHeight="1" x14ac:dyDescent="0.2">
      <c r="A619" s="53"/>
    </row>
    <row r="620" spans="1:3" ht="12.75" customHeight="1" x14ac:dyDescent="0.2">
      <c r="A620" s="54"/>
      <c r="B620" s="198"/>
      <c r="C620" s="198"/>
    </row>
    <row r="621" spans="1:3" ht="12.75" customHeight="1" x14ac:dyDescent="0.2">
      <c r="A621" s="53"/>
    </row>
    <row r="622" spans="1:3" ht="12.75" customHeight="1" x14ac:dyDescent="0.2">
      <c r="A622" s="53"/>
      <c r="B622" s="200"/>
      <c r="C622" s="200"/>
    </row>
    <row r="623" spans="1:3" ht="12.75" customHeight="1" x14ac:dyDescent="0.2">
      <c r="A623" s="54"/>
      <c r="B623" s="198"/>
      <c r="C623" s="198"/>
    </row>
    <row r="624" spans="1:3" ht="12.75" customHeight="1" x14ac:dyDescent="0.2">
      <c r="A624" s="54"/>
      <c r="B624" s="198"/>
      <c r="C624" s="198"/>
    </row>
    <row r="625" spans="1:3" ht="12.75" customHeight="1" x14ac:dyDescent="0.2">
      <c r="A625" s="54"/>
      <c r="B625" s="198"/>
      <c r="C625" s="198"/>
    </row>
    <row r="626" spans="1:3" ht="12.75" customHeight="1" x14ac:dyDescent="0.2">
      <c r="A626" s="53"/>
    </row>
    <row r="627" spans="1:3" ht="12.75" customHeight="1" x14ac:dyDescent="0.2">
      <c r="A627" s="53"/>
    </row>
    <row r="628" spans="1:3" ht="12.75" customHeight="1" x14ac:dyDescent="0.2">
      <c r="A628" s="54"/>
      <c r="B628" s="198"/>
      <c r="C628" s="198"/>
    </row>
    <row r="629" spans="1:3" ht="12.75" customHeight="1" x14ac:dyDescent="0.2">
      <c r="A629" s="53"/>
    </row>
    <row r="630" spans="1:3" ht="12.75" customHeight="1" x14ac:dyDescent="0.2">
      <c r="A630" s="53"/>
    </row>
    <row r="631" spans="1:3" ht="12.75" customHeight="1" x14ac:dyDescent="0.2">
      <c r="A631" s="54"/>
      <c r="B631" s="198"/>
      <c r="C631" s="198"/>
    </row>
    <row r="632" spans="1:3" ht="12.75" customHeight="1" x14ac:dyDescent="0.2">
      <c r="A632" s="54"/>
      <c r="B632" s="198"/>
      <c r="C632" s="198"/>
    </row>
    <row r="633" spans="1:3" ht="12.75" customHeight="1" x14ac:dyDescent="0.2">
      <c r="A633" s="54"/>
      <c r="B633" s="198"/>
      <c r="C633" s="198"/>
    </row>
    <row r="634" spans="1:3" ht="12.75" customHeight="1" x14ac:dyDescent="0.2">
      <c r="A634" s="54"/>
      <c r="B634" s="198"/>
      <c r="C634" s="198"/>
    </row>
    <row r="635" spans="1:3" ht="12.75" customHeight="1" x14ac:dyDescent="0.2">
      <c r="A635" s="54"/>
      <c r="B635" s="198"/>
      <c r="C635" s="198"/>
    </row>
    <row r="636" spans="1:3" ht="12.75" customHeight="1" x14ac:dyDescent="0.2">
      <c r="A636" s="54"/>
      <c r="B636" s="198"/>
      <c r="C636" s="198"/>
    </row>
    <row r="637" spans="1:3" ht="12.75" customHeight="1" x14ac:dyDescent="0.2">
      <c r="A637" s="53"/>
    </row>
    <row r="638" spans="1:3" ht="12.75" customHeight="1" x14ac:dyDescent="0.2">
      <c r="A638" s="53"/>
      <c r="B638" s="198"/>
      <c r="C638" s="198"/>
    </row>
    <row r="639" spans="1:3" ht="12.75" customHeight="1" x14ac:dyDescent="0.2">
      <c r="A639" s="52"/>
      <c r="B639" s="198"/>
      <c r="C639" s="198"/>
    </row>
    <row r="640" spans="1:3" ht="12.75" customHeight="1" x14ac:dyDescent="0.2">
      <c r="A640" s="54"/>
      <c r="B640" s="198"/>
      <c r="C640" s="198"/>
    </row>
    <row r="641" spans="1:3" ht="12.75" customHeight="1" x14ac:dyDescent="0.2">
      <c r="A641" s="54"/>
      <c r="B641" s="198"/>
      <c r="C641" s="198"/>
    </row>
    <row r="642" spans="1:3" ht="12.75" customHeight="1" x14ac:dyDescent="0.2">
      <c r="A642" s="54"/>
      <c r="B642" s="198"/>
      <c r="C642" s="198"/>
    </row>
    <row r="643" spans="1:3" ht="12.75" customHeight="1" x14ac:dyDescent="0.2">
      <c r="A643" s="54"/>
      <c r="B643" s="198"/>
      <c r="C643" s="198"/>
    </row>
    <row r="644" spans="1:3" ht="12.75" customHeight="1" x14ac:dyDescent="0.2">
      <c r="A644" s="54"/>
      <c r="B644" s="198"/>
      <c r="C644" s="198"/>
    </row>
    <row r="645" spans="1:3" ht="12.75" customHeight="1" x14ac:dyDescent="0.2">
      <c r="A645" s="53"/>
    </row>
    <row r="646" spans="1:3" ht="12.75" customHeight="1" x14ac:dyDescent="0.2">
      <c r="A646" s="53"/>
    </row>
    <row r="647" spans="1:3" ht="12.75" customHeight="1" x14ac:dyDescent="0.2">
      <c r="A647" s="54"/>
      <c r="B647" s="198"/>
      <c r="C647" s="198"/>
    </row>
    <row r="648" spans="1:3" ht="12.75" customHeight="1" x14ac:dyDescent="0.2">
      <c r="B648" s="198"/>
      <c r="C648" s="198"/>
    </row>
    <row r="649" spans="1:3" ht="12.75" customHeight="1" x14ac:dyDescent="0.2">
      <c r="A649" s="53"/>
      <c r="B649" s="198"/>
      <c r="C649" s="198"/>
    </row>
    <row r="650" spans="1:3" ht="12.75" customHeight="1" x14ac:dyDescent="0.2">
      <c r="A650" s="54"/>
      <c r="B650" s="198"/>
      <c r="C650" s="198"/>
    </row>
    <row r="651" spans="1:3" ht="12.75" customHeight="1" x14ac:dyDescent="0.2">
      <c r="A651" s="54"/>
      <c r="B651" s="198"/>
      <c r="C651" s="198"/>
    </row>
    <row r="652" spans="1:3" ht="12.75" customHeight="1" x14ac:dyDescent="0.2">
      <c r="A652" s="53"/>
      <c r="B652" s="198"/>
      <c r="C652" s="198"/>
    </row>
    <row r="653" spans="1:3" ht="12.75" customHeight="1" x14ac:dyDescent="0.2">
      <c r="A653" s="54"/>
      <c r="B653" s="198"/>
      <c r="C653" s="198"/>
    </row>
    <row r="654" spans="1:3" ht="12.75" customHeight="1" x14ac:dyDescent="0.2">
      <c r="B654" s="198"/>
      <c r="C654" s="198"/>
    </row>
    <row r="655" spans="1:3" ht="12.75" customHeight="1" x14ac:dyDescent="0.2">
      <c r="A655" s="48"/>
      <c r="B655" s="195"/>
      <c r="C655" s="195"/>
    </row>
    <row r="656" spans="1:3" ht="12.75" customHeight="1" x14ac:dyDescent="0.2">
      <c r="B656" s="198"/>
      <c r="C656" s="198"/>
    </row>
    <row r="657" spans="1:3" ht="12.75" customHeight="1" x14ac:dyDescent="0.2">
      <c r="A657" s="53"/>
      <c r="B657" s="195"/>
      <c r="C657" s="195"/>
    </row>
    <row r="658" spans="1:3" ht="12.75" customHeight="1" x14ac:dyDescent="0.2">
      <c r="A658" s="53"/>
    </row>
    <row r="659" spans="1:3" ht="12.75" customHeight="1" x14ac:dyDescent="0.2">
      <c r="A659" s="53"/>
    </row>
    <row r="660" spans="1:3" ht="12.75" customHeight="1" x14ac:dyDescent="0.2">
      <c r="A660" s="54"/>
      <c r="B660" s="198"/>
      <c r="C660" s="198"/>
    </row>
    <row r="661" spans="1:3" ht="12.75" customHeight="1" x14ac:dyDescent="0.2">
      <c r="A661" s="54"/>
      <c r="B661" s="198"/>
      <c r="C661" s="198"/>
    </row>
    <row r="662" spans="1:3" ht="12.75" customHeight="1" x14ac:dyDescent="0.2">
      <c r="A662" s="53"/>
    </row>
    <row r="663" spans="1:3" ht="12.75" customHeight="1" x14ac:dyDescent="0.2">
      <c r="A663" s="53"/>
    </row>
    <row r="664" spans="1:3" ht="12.75" customHeight="1" x14ac:dyDescent="0.2">
      <c r="A664" s="54"/>
      <c r="B664" s="198"/>
      <c r="C664" s="198"/>
    </row>
    <row r="665" spans="1:3" ht="12.75" customHeight="1" x14ac:dyDescent="0.2">
      <c r="A665" s="54"/>
      <c r="B665" s="198"/>
      <c r="C665" s="198"/>
    </row>
    <row r="666" spans="1:3" ht="12.75" customHeight="1" x14ac:dyDescent="0.2">
      <c r="A666" s="54"/>
      <c r="B666" s="198"/>
      <c r="C666" s="198"/>
    </row>
    <row r="667" spans="1:3" ht="12.75" customHeight="1" x14ac:dyDescent="0.2">
      <c r="A667" s="54"/>
      <c r="B667" s="198"/>
      <c r="C667" s="198"/>
    </row>
    <row r="668" spans="1:3" ht="12.75" customHeight="1" x14ac:dyDescent="0.2">
      <c r="A668" s="54"/>
      <c r="B668" s="198"/>
      <c r="C668" s="198"/>
    </row>
    <row r="669" spans="1:3" ht="12.75" customHeight="1" x14ac:dyDescent="0.2">
      <c r="A669" s="53"/>
    </row>
    <row r="670" spans="1:3" ht="12.75" customHeight="1" x14ac:dyDescent="0.2">
      <c r="A670" s="53"/>
    </row>
    <row r="671" spans="1:3" ht="12.75" customHeight="1" x14ac:dyDescent="0.2">
      <c r="A671" s="54"/>
      <c r="B671" s="198"/>
      <c r="C671" s="198"/>
    </row>
    <row r="672" spans="1:3" ht="12.75" customHeight="1" x14ac:dyDescent="0.2">
      <c r="A672" s="54"/>
      <c r="B672" s="198"/>
      <c r="C672" s="198"/>
    </row>
    <row r="673" spans="1:3" ht="12.75" customHeight="1" x14ac:dyDescent="0.2">
      <c r="A673" s="54"/>
      <c r="B673" s="198"/>
      <c r="C673" s="198"/>
    </row>
    <row r="674" spans="1:3" ht="12.75" customHeight="1" x14ac:dyDescent="0.2">
      <c r="A674" s="54"/>
      <c r="B674" s="198"/>
      <c r="C674" s="198"/>
    </row>
    <row r="675" spans="1:3" ht="12.75" customHeight="1" x14ac:dyDescent="0.2">
      <c r="A675" s="54"/>
      <c r="B675" s="198"/>
      <c r="C675" s="198"/>
    </row>
    <row r="676" spans="1:3" ht="12.75" customHeight="1" x14ac:dyDescent="0.2">
      <c r="A676" s="46"/>
      <c r="B676" s="195"/>
      <c r="C676" s="195"/>
    </row>
    <row r="677" spans="1:3" ht="12.75" customHeight="1" x14ac:dyDescent="0.2">
      <c r="A677" s="54"/>
      <c r="B677" s="198"/>
      <c r="C677" s="198"/>
    </row>
    <row r="678" spans="1:3" ht="12.75" customHeight="1" x14ac:dyDescent="0.2">
      <c r="A678" s="53"/>
      <c r="B678" s="195"/>
      <c r="C678" s="195"/>
    </row>
    <row r="679" spans="1:3" ht="12.75" customHeight="1" x14ac:dyDescent="0.2">
      <c r="A679" s="53"/>
    </row>
    <row r="680" spans="1:3" ht="12.75" customHeight="1" x14ac:dyDescent="0.2">
      <c r="A680" s="53"/>
    </row>
    <row r="681" spans="1:3" ht="12.75" customHeight="1" x14ac:dyDescent="0.2">
      <c r="A681" s="54"/>
      <c r="B681" s="198"/>
      <c r="C681" s="198"/>
    </row>
    <row r="682" spans="1:3" ht="12.75" customHeight="1" x14ac:dyDescent="0.2">
      <c r="A682" s="54"/>
      <c r="B682" s="198"/>
      <c r="C682" s="198"/>
    </row>
    <row r="683" spans="1:3" ht="12.75" customHeight="1" x14ac:dyDescent="0.2">
      <c r="A683" s="53"/>
    </row>
    <row r="684" spans="1:3" ht="12.75" customHeight="1" x14ac:dyDescent="0.2">
      <c r="A684" s="54"/>
      <c r="B684" s="198"/>
      <c r="C684" s="198"/>
    </row>
    <row r="685" spans="1:3" ht="12.75" customHeight="1" x14ac:dyDescent="0.2">
      <c r="A685" s="53"/>
    </row>
    <row r="686" spans="1:3" ht="12.75" customHeight="1" x14ac:dyDescent="0.2">
      <c r="A686" s="53"/>
    </row>
    <row r="687" spans="1:3" ht="12.75" customHeight="1" x14ac:dyDescent="0.2">
      <c r="A687" s="54"/>
      <c r="B687" s="198"/>
      <c r="C687" s="198"/>
    </row>
    <row r="688" spans="1:3" ht="12.75" customHeight="1" x14ac:dyDescent="0.2">
      <c r="A688" s="54"/>
      <c r="B688" s="198"/>
      <c r="C688" s="198"/>
    </row>
    <row r="689" spans="1:3" ht="12.75" customHeight="1" x14ac:dyDescent="0.2">
      <c r="A689" s="53"/>
    </row>
    <row r="690" spans="1:3" ht="12.75" customHeight="1" x14ac:dyDescent="0.2">
      <c r="A690" s="53"/>
    </row>
    <row r="691" spans="1:3" ht="12.75" customHeight="1" x14ac:dyDescent="0.2">
      <c r="A691" s="54"/>
      <c r="B691" s="198"/>
      <c r="C691" s="198"/>
    </row>
    <row r="692" spans="1:3" ht="12.75" customHeight="1" x14ac:dyDescent="0.2">
      <c r="A692" s="58"/>
    </row>
    <row r="693" spans="1:3" ht="12.75" customHeight="1" x14ac:dyDescent="0.2"/>
    <row r="694" spans="1:3" ht="12.75" customHeight="1" x14ac:dyDescent="0.2">
      <c r="A694" s="46"/>
      <c r="B694" s="195"/>
      <c r="C694" s="195"/>
    </row>
    <row r="695" spans="1:3" ht="12.75" customHeight="1" x14ac:dyDescent="0.2"/>
    <row r="696" spans="1:3" ht="12.75" customHeight="1" x14ac:dyDescent="0.2">
      <c r="A696" s="46"/>
      <c r="B696" s="191"/>
      <c r="C696" s="191"/>
    </row>
    <row r="697" spans="1:3" ht="12.75" customHeight="1" x14ac:dyDescent="0.2"/>
    <row r="698" spans="1:3" ht="12.75" customHeight="1" x14ac:dyDescent="0.2"/>
    <row r="699" spans="1:3" ht="12.75" customHeight="1" x14ac:dyDescent="0.2">
      <c r="A699" s="59"/>
      <c r="B699" s="191"/>
      <c r="C699" s="191"/>
    </row>
    <row r="700" spans="1:3" ht="12.75" customHeight="1" x14ac:dyDescent="0.2"/>
    <row r="701" spans="1:3" ht="12.75" customHeight="1" x14ac:dyDescent="0.2">
      <c r="A701" s="59"/>
      <c r="B701" s="191"/>
      <c r="C701" s="191"/>
    </row>
    <row r="702" spans="1:3" ht="12.75" customHeight="1" x14ac:dyDescent="0.2"/>
    <row r="703" spans="1:3" ht="12.75" customHeight="1" x14ac:dyDescent="0.2">
      <c r="A703" s="56"/>
      <c r="B703" s="192"/>
      <c r="C703" s="192"/>
    </row>
    <row r="704" spans="1:3" ht="12.75" customHeight="1" x14ac:dyDescent="0.2">
      <c r="A704" s="57"/>
      <c r="B704" s="193"/>
      <c r="C704" s="193"/>
    </row>
    <row r="705" spans="1:3" ht="12.75" customHeight="1" x14ac:dyDescent="0.2"/>
    <row r="706" spans="1:3" ht="12.75" customHeight="1" x14ac:dyDescent="0.2">
      <c r="A706" s="46"/>
      <c r="B706" s="191"/>
      <c r="C706" s="191"/>
    </row>
    <row r="707" spans="1:3" ht="12.75" customHeight="1" x14ac:dyDescent="0.2"/>
    <row r="708" spans="1:3" ht="12.75" customHeight="1" x14ac:dyDescent="0.2">
      <c r="A708" s="46"/>
      <c r="B708" s="191"/>
      <c r="C708" s="191"/>
    </row>
    <row r="709" spans="1:3" ht="12.75" customHeight="1" x14ac:dyDescent="0.2"/>
    <row r="710" spans="1:3" ht="12.75" customHeight="1" x14ac:dyDescent="0.2">
      <c r="A710" s="56"/>
      <c r="B710" s="192"/>
      <c r="C710" s="192"/>
    </row>
    <row r="711" spans="1:3" ht="12.75" customHeight="1" x14ac:dyDescent="0.2">
      <c r="A711" s="57"/>
      <c r="B711" s="193"/>
      <c r="C711" s="193"/>
    </row>
    <row r="712" spans="1:3" ht="12.75" customHeight="1" x14ac:dyDescent="0.2"/>
    <row r="713" spans="1:3" ht="12.75" customHeight="1" x14ac:dyDescent="0.2">
      <c r="A713" s="46"/>
      <c r="B713" s="191"/>
      <c r="C713" s="191"/>
    </row>
    <row r="714" spans="1:3" ht="12.75" customHeight="1" x14ac:dyDescent="0.2"/>
    <row r="715" spans="1:3" ht="12.75" customHeight="1" x14ac:dyDescent="0.2">
      <c r="A715" s="46"/>
      <c r="B715" s="191"/>
      <c r="C715" s="191"/>
    </row>
    <row r="716" spans="1:3" ht="12.75" customHeight="1" x14ac:dyDescent="0.2"/>
    <row r="717" spans="1:3" ht="12.75" customHeight="1" x14ac:dyDescent="0.2">
      <c r="A717" s="56"/>
      <c r="B717" s="192"/>
      <c r="C717" s="192"/>
    </row>
    <row r="718" spans="1:3" ht="12.75" customHeight="1" x14ac:dyDescent="0.2">
      <c r="A718" s="57"/>
      <c r="B718" s="193"/>
      <c r="C718" s="193"/>
    </row>
    <row r="719" spans="1:3" ht="12.75" customHeight="1" x14ac:dyDescent="0.2"/>
    <row r="720" spans="1:3" ht="12.75" customHeight="1" x14ac:dyDescent="0.2">
      <c r="A720" s="46"/>
      <c r="B720" s="191"/>
      <c r="C720" s="191"/>
    </row>
    <row r="721" spans="1:3" ht="12.75" customHeight="1" x14ac:dyDescent="0.2"/>
    <row r="722" spans="1:3" ht="12.75" customHeight="1" x14ac:dyDescent="0.2">
      <c r="A722" s="46"/>
      <c r="B722" s="191"/>
      <c r="C722" s="191"/>
    </row>
    <row r="723" spans="1:3" ht="12.75" customHeight="1" x14ac:dyDescent="0.2"/>
    <row r="724" spans="1:3" ht="12.75" customHeight="1" x14ac:dyDescent="0.2">
      <c r="A724" s="56"/>
      <c r="B724" s="192"/>
      <c r="C724" s="192"/>
    </row>
    <row r="725" spans="1:3" ht="12.75" customHeight="1" x14ac:dyDescent="0.2">
      <c r="A725" s="57"/>
      <c r="B725" s="193"/>
      <c r="C725" s="193"/>
    </row>
    <row r="726" spans="1:3" ht="12.75" customHeight="1" x14ac:dyDescent="0.2">
      <c r="A726" s="57"/>
      <c r="B726" s="193"/>
      <c r="C726" s="193"/>
    </row>
    <row r="727" spans="1:3" ht="12.75" customHeight="1" x14ac:dyDescent="0.2">
      <c r="A727" s="57"/>
      <c r="B727" s="193"/>
      <c r="C727" s="193"/>
    </row>
    <row r="728" spans="1:3" ht="12.75" customHeight="1" x14ac:dyDescent="0.2">
      <c r="A728" s="57"/>
      <c r="B728" s="193"/>
      <c r="C728" s="193"/>
    </row>
    <row r="729" spans="1:3" ht="12.75" customHeight="1" x14ac:dyDescent="0.2">
      <c r="A729" s="57"/>
      <c r="B729" s="193"/>
      <c r="C729" s="193"/>
    </row>
    <row r="730" spans="1:3" ht="12.75" customHeight="1" x14ac:dyDescent="0.2"/>
    <row r="731" spans="1:3" ht="12.75" customHeight="1" x14ac:dyDescent="0.2">
      <c r="A731" s="46"/>
      <c r="B731" s="191"/>
      <c r="C731" s="191"/>
    </row>
    <row r="732" spans="1:3" ht="12.75" customHeight="1" x14ac:dyDescent="0.2"/>
    <row r="733" spans="1:3" ht="12.75" customHeight="1" x14ac:dyDescent="0.2">
      <c r="A733" s="46"/>
      <c r="B733" s="191"/>
      <c r="C733" s="191"/>
    </row>
    <row r="734" spans="1:3" ht="12.75" customHeight="1" x14ac:dyDescent="0.2"/>
    <row r="735" spans="1:3" ht="12.75" customHeight="1" x14ac:dyDescent="0.2">
      <c r="A735" s="56"/>
      <c r="B735" s="192"/>
      <c r="C735" s="192"/>
    </row>
    <row r="736" spans="1:3" ht="12.75" customHeight="1" x14ac:dyDescent="0.2">
      <c r="A736" s="57"/>
      <c r="B736" s="193"/>
      <c r="C736" s="193"/>
    </row>
    <row r="737" spans="1:3" ht="12.75" customHeight="1" x14ac:dyDescent="0.2">
      <c r="A737" s="57"/>
      <c r="B737" s="193"/>
      <c r="C737" s="193"/>
    </row>
    <row r="738" spans="1:3" ht="12.75" customHeight="1" x14ac:dyDescent="0.2"/>
    <row r="739" spans="1:3" ht="12.75" customHeight="1" x14ac:dyDescent="0.2">
      <c r="A739" s="46"/>
      <c r="B739" s="191"/>
      <c r="C739" s="191"/>
    </row>
    <row r="740" spans="1:3" ht="12.75" customHeight="1" x14ac:dyDescent="0.2"/>
    <row r="741" spans="1:3" ht="12.75" customHeight="1" x14ac:dyDescent="0.2">
      <c r="A741" s="46"/>
      <c r="B741" s="191"/>
      <c r="C741" s="191"/>
    </row>
    <row r="742" spans="1:3" ht="12.75" customHeight="1" x14ac:dyDescent="0.2"/>
    <row r="743" spans="1:3" ht="12.75" customHeight="1" x14ac:dyDescent="0.2">
      <c r="A743" s="56"/>
      <c r="B743" s="192"/>
      <c r="C743" s="192"/>
    </row>
    <row r="744" spans="1:3" ht="12.75" customHeight="1" x14ac:dyDescent="0.2">
      <c r="A744" s="57"/>
      <c r="B744" s="193"/>
      <c r="C744" s="193"/>
    </row>
    <row r="745" spans="1:3" ht="12.75" customHeight="1" x14ac:dyDescent="0.2">
      <c r="A745" s="57"/>
      <c r="B745" s="193"/>
      <c r="C745" s="193"/>
    </row>
    <row r="746" spans="1:3" ht="12.75" customHeight="1" x14ac:dyDescent="0.2"/>
    <row r="747" spans="1:3" ht="12.75" customHeight="1" x14ac:dyDescent="0.2">
      <c r="A747" s="46"/>
      <c r="B747" s="191"/>
      <c r="C747" s="191"/>
    </row>
    <row r="748" spans="1:3" ht="12.75" customHeight="1" x14ac:dyDescent="0.2"/>
    <row r="749" spans="1:3" ht="12.75" customHeight="1" x14ac:dyDescent="0.2">
      <c r="A749" s="46"/>
      <c r="B749" s="191"/>
      <c r="C749" s="191"/>
    </row>
    <row r="750" spans="1:3" ht="12.75" customHeight="1" x14ac:dyDescent="0.2"/>
    <row r="751" spans="1:3" ht="12.75" customHeight="1" x14ac:dyDescent="0.2">
      <c r="A751" s="56"/>
      <c r="B751" s="192"/>
      <c r="C751" s="192"/>
    </row>
    <row r="752" spans="1:3" ht="12.75" customHeight="1" x14ac:dyDescent="0.2">
      <c r="A752" s="57"/>
      <c r="B752" s="193"/>
      <c r="C752" s="193"/>
    </row>
    <row r="753" spans="1:3" ht="12.75" customHeight="1" x14ac:dyDescent="0.2">
      <c r="A753" s="57"/>
      <c r="B753" s="193"/>
      <c r="C753" s="193"/>
    </row>
    <row r="754" spans="1:3" ht="12.75" customHeight="1" x14ac:dyDescent="0.2">
      <c r="A754" s="57"/>
      <c r="B754" s="193"/>
      <c r="C754" s="193"/>
    </row>
    <row r="755" spans="1:3" ht="12.75" customHeight="1" x14ac:dyDescent="0.2">
      <c r="A755" s="57"/>
      <c r="B755" s="193"/>
      <c r="C755" s="193"/>
    </row>
    <row r="756" spans="1:3" ht="12.75" customHeight="1" x14ac:dyDescent="0.2">
      <c r="A756" s="57"/>
      <c r="B756" s="193"/>
      <c r="C756" s="193"/>
    </row>
    <row r="757" spans="1:3" ht="12.75" customHeight="1" x14ac:dyDescent="0.2">
      <c r="A757" s="57"/>
      <c r="B757" s="193"/>
      <c r="C757" s="193"/>
    </row>
    <row r="758" spans="1:3" ht="12.75" customHeight="1" x14ac:dyDescent="0.2">
      <c r="A758" s="57"/>
      <c r="B758" s="193"/>
      <c r="C758" s="193"/>
    </row>
    <row r="759" spans="1:3" ht="12.75" customHeight="1" x14ac:dyDescent="0.2">
      <c r="A759" s="57"/>
      <c r="B759" s="193"/>
      <c r="C759" s="193"/>
    </row>
    <row r="760" spans="1:3" ht="12.75" customHeight="1" x14ac:dyDescent="0.2">
      <c r="A760" s="57"/>
      <c r="B760" s="193"/>
      <c r="C760" s="193"/>
    </row>
    <row r="761" spans="1:3" ht="12.75" customHeight="1" x14ac:dyDescent="0.2">
      <c r="A761" s="57"/>
      <c r="B761" s="193"/>
      <c r="C761" s="193"/>
    </row>
    <row r="762" spans="1:3" ht="12.75" customHeight="1" x14ac:dyDescent="0.2"/>
    <row r="763" spans="1:3" ht="12.75" customHeight="1" x14ac:dyDescent="0.2">
      <c r="A763" s="46"/>
      <c r="B763" s="191"/>
      <c r="C763" s="191"/>
    </row>
    <row r="764" spans="1:3" ht="12.75" customHeight="1" x14ac:dyDescent="0.2"/>
    <row r="765" spans="1:3" ht="12.75" customHeight="1" x14ac:dyDescent="0.2">
      <c r="A765" s="46"/>
      <c r="B765" s="191"/>
      <c r="C765" s="191"/>
    </row>
    <row r="766" spans="1:3" ht="12.75" customHeight="1" x14ac:dyDescent="0.2"/>
    <row r="767" spans="1:3" ht="12.75" customHeight="1" x14ac:dyDescent="0.2">
      <c r="A767" s="56"/>
      <c r="B767" s="192"/>
      <c r="C767" s="192"/>
    </row>
    <row r="768" spans="1:3" ht="12.75" customHeight="1" x14ac:dyDescent="0.2">
      <c r="A768" s="57"/>
      <c r="B768" s="193"/>
      <c r="C768" s="193"/>
    </row>
    <row r="769" spans="1:3" ht="12.75" customHeight="1" x14ac:dyDescent="0.2">
      <c r="A769" s="57"/>
      <c r="B769" s="193"/>
      <c r="C769" s="193"/>
    </row>
    <row r="770" spans="1:3" ht="12.75" customHeight="1" x14ac:dyDescent="0.2">
      <c r="A770" s="57"/>
      <c r="B770" s="193"/>
      <c r="C770" s="193"/>
    </row>
    <row r="771" spans="1:3" ht="12.75" customHeight="1" x14ac:dyDescent="0.2">
      <c r="A771" s="57"/>
      <c r="B771" s="193"/>
      <c r="C771" s="193"/>
    </row>
    <row r="772" spans="1:3" ht="12.75" customHeight="1" x14ac:dyDescent="0.2">
      <c r="A772" s="57"/>
      <c r="B772" s="193"/>
      <c r="C772" s="193"/>
    </row>
    <row r="773" spans="1:3" ht="12.75" customHeight="1" x14ac:dyDescent="0.2">
      <c r="A773" s="57"/>
      <c r="B773" s="193"/>
      <c r="C773" s="193"/>
    </row>
    <row r="774" spans="1:3" ht="12.75" customHeight="1" x14ac:dyDescent="0.2"/>
    <row r="775" spans="1:3" ht="12.75" customHeight="1" x14ac:dyDescent="0.2">
      <c r="A775" s="46"/>
      <c r="B775" s="191"/>
      <c r="C775" s="191"/>
    </row>
    <row r="776" spans="1:3" ht="12.75" customHeight="1" x14ac:dyDescent="0.2"/>
    <row r="777" spans="1:3" ht="12.75" customHeight="1" x14ac:dyDescent="0.2">
      <c r="A777" s="46"/>
      <c r="B777" s="191"/>
      <c r="C777" s="191"/>
    </row>
    <row r="778" spans="1:3" ht="12.75" customHeight="1" x14ac:dyDescent="0.2"/>
    <row r="779" spans="1:3" ht="12.75" customHeight="1" x14ac:dyDescent="0.2">
      <c r="A779" s="56"/>
      <c r="B779" s="192"/>
      <c r="C779" s="192"/>
    </row>
    <row r="780" spans="1:3" ht="12.75" customHeight="1" x14ac:dyDescent="0.2">
      <c r="A780" s="57"/>
      <c r="B780" s="193"/>
      <c r="C780" s="193"/>
    </row>
    <row r="781" spans="1:3" ht="12.75" customHeight="1" x14ac:dyDescent="0.2">
      <c r="A781" s="57"/>
      <c r="B781" s="193"/>
      <c r="C781" s="193"/>
    </row>
    <row r="782" spans="1:3" ht="12.75" customHeight="1" x14ac:dyDescent="0.2">
      <c r="A782" s="57"/>
      <c r="B782" s="193"/>
      <c r="C782" s="193"/>
    </row>
    <row r="783" spans="1:3" ht="12.75" customHeight="1" x14ac:dyDescent="0.2"/>
    <row r="784" spans="1:3" ht="12.75" customHeight="1" x14ac:dyDescent="0.2"/>
    <row r="785" spans="1:3" ht="12.75" customHeight="1" x14ac:dyDescent="0.2">
      <c r="A785" s="46"/>
      <c r="B785" s="191"/>
      <c r="C785" s="191"/>
    </row>
    <row r="786" spans="1:3" ht="12.75" customHeight="1" x14ac:dyDescent="0.2"/>
    <row r="787" spans="1:3" ht="12.75" customHeight="1" x14ac:dyDescent="0.2">
      <c r="A787" s="46"/>
      <c r="B787" s="191"/>
      <c r="C787" s="191"/>
    </row>
    <row r="788" spans="1:3" ht="12.75" customHeight="1" x14ac:dyDescent="0.2"/>
    <row r="789" spans="1:3" ht="12.75" customHeight="1" x14ac:dyDescent="0.2">
      <c r="A789" s="56"/>
      <c r="B789" s="192"/>
      <c r="C789" s="192"/>
    </row>
    <row r="790" spans="1:3" ht="12.75" customHeight="1" x14ac:dyDescent="0.2">
      <c r="A790" s="57"/>
      <c r="B790" s="193"/>
      <c r="C790" s="193"/>
    </row>
    <row r="791" spans="1:3" ht="12.75" customHeight="1" x14ac:dyDescent="0.2"/>
    <row r="792" spans="1:3" ht="12.75" customHeight="1" x14ac:dyDescent="0.2">
      <c r="A792" s="46"/>
      <c r="B792" s="191"/>
      <c r="C792" s="191"/>
    </row>
    <row r="793" spans="1:3" ht="12.75" customHeight="1" x14ac:dyDescent="0.2"/>
    <row r="794" spans="1:3" ht="12.75" customHeight="1" x14ac:dyDescent="0.2">
      <c r="A794" s="46"/>
      <c r="B794" s="191"/>
      <c r="C794" s="191"/>
    </row>
    <row r="795" spans="1:3" ht="12.75" customHeight="1" x14ac:dyDescent="0.2"/>
    <row r="796" spans="1:3" ht="12.75" customHeight="1" x14ac:dyDescent="0.2">
      <c r="A796" s="56"/>
      <c r="B796" s="192"/>
      <c r="C796" s="192"/>
    </row>
    <row r="797" spans="1:3" ht="12.75" customHeight="1" x14ac:dyDescent="0.2">
      <c r="A797" s="57"/>
      <c r="B797" s="193"/>
      <c r="C797" s="193"/>
    </row>
    <row r="798" spans="1:3" ht="12.75" customHeight="1" x14ac:dyDescent="0.2">
      <c r="A798" s="57"/>
      <c r="B798" s="193"/>
      <c r="C798" s="193"/>
    </row>
    <row r="799" spans="1:3" ht="12.75" customHeight="1" x14ac:dyDescent="0.2"/>
    <row r="800" spans="1:3" ht="12.75" customHeight="1" x14ac:dyDescent="0.2">
      <c r="A800" s="46"/>
      <c r="B800" s="191"/>
      <c r="C800" s="191"/>
    </row>
    <row r="801" spans="1:3" ht="12.75" customHeight="1" x14ac:dyDescent="0.2"/>
    <row r="802" spans="1:3" ht="12.75" customHeight="1" x14ac:dyDescent="0.2">
      <c r="A802" s="46"/>
      <c r="B802" s="191"/>
      <c r="C802" s="191"/>
    </row>
    <row r="803" spans="1:3" ht="12.75" customHeight="1" x14ac:dyDescent="0.2"/>
    <row r="804" spans="1:3" ht="12.75" customHeight="1" x14ac:dyDescent="0.2">
      <c r="A804" s="56"/>
      <c r="B804" s="192"/>
      <c r="C804" s="192"/>
    </row>
    <row r="805" spans="1:3" ht="12.75" customHeight="1" x14ac:dyDescent="0.2">
      <c r="A805" s="57"/>
      <c r="B805" s="193"/>
      <c r="C805" s="193"/>
    </row>
    <row r="806" spans="1:3" ht="12.75" customHeight="1" x14ac:dyDescent="0.2">
      <c r="A806" s="57"/>
      <c r="B806" s="193"/>
      <c r="C806" s="193"/>
    </row>
    <row r="807" spans="1:3" ht="12.75" customHeight="1" x14ac:dyDescent="0.2">
      <c r="A807" s="57"/>
      <c r="B807" s="193"/>
      <c r="C807" s="193"/>
    </row>
    <row r="808" spans="1:3" ht="12.75" customHeight="1" x14ac:dyDescent="0.2">
      <c r="A808" s="57"/>
      <c r="B808" s="193"/>
      <c r="C808" s="193"/>
    </row>
    <row r="809" spans="1:3" ht="12.75" customHeight="1" x14ac:dyDescent="0.2">
      <c r="A809" s="57"/>
      <c r="B809" s="193"/>
      <c r="C809" s="193"/>
    </row>
    <row r="810" spans="1:3" ht="12.75" customHeight="1" x14ac:dyDescent="0.2">
      <c r="A810" s="57"/>
      <c r="B810" s="193"/>
      <c r="C810" s="193"/>
    </row>
    <row r="811" spans="1:3" ht="12.75" customHeight="1" x14ac:dyDescent="0.2">
      <c r="A811" s="57"/>
      <c r="B811" s="193"/>
      <c r="C811" s="193"/>
    </row>
    <row r="812" spans="1:3" ht="12.75" customHeight="1" x14ac:dyDescent="0.2">
      <c r="A812" s="57"/>
      <c r="B812" s="193"/>
      <c r="C812" s="193"/>
    </row>
    <row r="813" spans="1:3" ht="12.75" customHeight="1" x14ac:dyDescent="0.2">
      <c r="A813" s="57"/>
      <c r="B813" s="193"/>
      <c r="C813" s="193"/>
    </row>
    <row r="814" spans="1:3" ht="12.75" customHeight="1" x14ac:dyDescent="0.2">
      <c r="A814" s="57"/>
      <c r="B814" s="193"/>
      <c r="C814" s="193"/>
    </row>
    <row r="815" spans="1:3" ht="12.75" customHeight="1" x14ac:dyDescent="0.2">
      <c r="A815" s="57"/>
      <c r="B815" s="193"/>
      <c r="C815" s="193"/>
    </row>
    <row r="816" spans="1:3" ht="12.75" customHeight="1" x14ac:dyDescent="0.2"/>
    <row r="817" spans="1:3" ht="12.75" customHeight="1" x14ac:dyDescent="0.2"/>
    <row r="818" spans="1:3" ht="12.75" customHeight="1" x14ac:dyDescent="0.2">
      <c r="A818" s="46"/>
      <c r="B818" s="191"/>
      <c r="C818" s="191"/>
    </row>
    <row r="819" spans="1:3" ht="12.75" customHeight="1" x14ac:dyDescent="0.2"/>
    <row r="820" spans="1:3" ht="12.75" customHeight="1" x14ac:dyDescent="0.2">
      <c r="A820" s="46"/>
      <c r="B820" s="191"/>
      <c r="C820" s="191"/>
    </row>
    <row r="821" spans="1:3" ht="12.75" customHeight="1" x14ac:dyDescent="0.2"/>
    <row r="822" spans="1:3" ht="12.75" customHeight="1" x14ac:dyDescent="0.2"/>
    <row r="823" spans="1:3" ht="12.75" customHeight="1" x14ac:dyDescent="0.2"/>
    <row r="824" spans="1:3" ht="12.75" customHeight="1" x14ac:dyDescent="0.2"/>
    <row r="825" spans="1:3" ht="12.75" customHeight="1" x14ac:dyDescent="0.2"/>
    <row r="826" spans="1:3" ht="12.75" customHeight="1" x14ac:dyDescent="0.2"/>
    <row r="827" spans="1:3" ht="12.75" customHeight="1" x14ac:dyDescent="0.2"/>
    <row r="828" spans="1:3" ht="12.75" customHeight="1" x14ac:dyDescent="0.2"/>
    <row r="829" spans="1:3" ht="12.75" customHeight="1" x14ac:dyDescent="0.2"/>
    <row r="830" spans="1:3" ht="12.75" customHeight="1" x14ac:dyDescent="0.2"/>
    <row r="831" spans="1:3" ht="12.75" customHeight="1" x14ac:dyDescent="0.2"/>
    <row r="832" spans="1:3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</sheetData>
  <autoFilter ref="A1:A820"/>
  <mergeCells count="6">
    <mergeCell ref="A1:F1"/>
    <mergeCell ref="A6:B6"/>
    <mergeCell ref="A5:B5"/>
    <mergeCell ref="A3:F3"/>
    <mergeCell ref="A2:F2"/>
    <mergeCell ref="A4:F4"/>
  </mergeCells>
  <phoneticPr fontId="0" type="noConversion"/>
  <printOptions horizontalCentered="1"/>
  <pageMargins left="0.74803149606299213" right="0.74803149606299213" top="0.74803149606299213" bottom="0.98425196850393704" header="0.31496062992125984" footer="0.19685039370078741"/>
  <pageSetup paperSize="9" scale="73" firstPageNumber="6" orientation="portrait" useFirstPageNumber="1" r:id="rId1"/>
  <headerFooter alignWithMargins="0">
    <oddFooter>&amp;R&amp;P</oddFooter>
  </headerFooter>
  <rowBreaks count="5" manualBreakCount="5">
    <brk id="52" max="5" man="1"/>
    <brk id="110" max="5" man="1"/>
    <brk id="168" max="5" man="1"/>
    <brk id="225" max="5" man="1"/>
    <brk id="274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B3A7A236-8B2C-43F9-B383-7E3A782114E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8</vt:i4>
      </vt:variant>
    </vt:vector>
  </HeadingPairs>
  <TitlesOfParts>
    <vt:vector size="13" baseType="lpstr">
      <vt:lpstr>bilanca EUR</vt:lpstr>
      <vt:lpstr>prihodi</vt:lpstr>
      <vt:lpstr>rashodi-opći dio</vt:lpstr>
      <vt:lpstr>račun financiranja</vt:lpstr>
      <vt:lpstr>posebni dio</vt:lpstr>
      <vt:lpstr>'posebni dio'!Ispis_naslova</vt:lpstr>
      <vt:lpstr>'račun financiranja'!Ispis_naslova</vt:lpstr>
      <vt:lpstr>'rashodi-opći dio'!Ispis_naslova</vt:lpstr>
      <vt:lpstr>'bilanca EUR'!Podrucje_ispisa</vt:lpstr>
      <vt:lpstr>'posebni dio'!Podrucje_ispisa</vt:lpstr>
      <vt:lpstr>prihodi!Podrucje_ispisa</vt:lpstr>
      <vt:lpstr>'račun financiranja'!Podrucje_ispisa</vt:lpstr>
      <vt:lpstr>'rashodi-opći dio'!Podrucje_ispisa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Snježana Kotaran Brekalo</dc:creator>
  <cp:lastModifiedBy>BRIX</cp:lastModifiedBy>
  <cp:lastPrinted>2024-07-16T08:42:28Z</cp:lastPrinted>
  <dcterms:created xsi:type="dcterms:W3CDTF">2001-11-29T15:00:47Z</dcterms:created>
  <dcterms:modified xsi:type="dcterms:W3CDTF">2024-07-28T19:34:36Z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940eae61-e183-431f-a4bb-9cf4fb811f08</vt:lpwstr>
  </property>
  <property fmtid="{D5CDD505-2E9C-101B-9397-08002B2CF9AE}" pid="3" name="bjDocumentSecurityLabel">
    <vt:lpwstr>NEKLASIFICIRANO</vt:lpwstr>
  </property>
  <property fmtid="{D5CDD505-2E9C-101B-9397-08002B2CF9AE}" pid="4" name="bjSaver">
    <vt:lpwstr>p2W8x14KuiHyYkpvwPip9IXzaci0QZT4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6" name="bjDocumentLabelXML-0">
    <vt:lpwstr>ames.com/2008/01/sie/internal/label"&gt;&lt;element uid="937e288e-3614-44b9-bb31-237331b81634" value="" /&gt;&lt;/sisl&gt;</vt:lpwstr>
  </property>
  <property fmtid="{D5CDD505-2E9C-101B-9397-08002B2CF9AE}" pid="7" name="bjClsUserRVM">
    <vt:lpwstr>[]</vt:lpwstr>
  </property>
</Properties>
</file>