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F\MF-2025-3-1_Električna vozila\7.PROVEDBA\"/>
    </mc:Choice>
  </mc:AlternateContent>
  <xr:revisionPtr revIDLastSave="0" documentId="13_ncr:1_{34FED9F9-3FD6-4B04-B837-E17722E8E53E}" xr6:coauthVersionLast="47" xr6:coauthVersionMax="47" xr10:uidLastSave="{00000000-0000-0000-0000-000000000000}"/>
  <bookViews>
    <workbookView xWindow="-120" yWindow="-120" windowWidth="29040" windowHeight="15720" tabRatio="747" firstSheet="2" activeTab="2" xr2:uid="{00000000-000D-0000-FFFF-FFFF00000000}"/>
  </bookViews>
  <sheets>
    <sheet name="sys" sheetId="14" state="hidden" r:id="rId1"/>
    <sheet name="pomoćni sheet_sakriti" sheetId="16" state="hidden" r:id="rId2"/>
    <sheet name="Opći podaci" sheetId="1" r:id="rId3"/>
    <sheet name="Zahtjev za isplatu" sheetId="13" r:id="rId4"/>
    <sheet name="Izvješće nakon provedbe Projekt" sheetId="17" r:id="rId5"/>
    <sheet name="Popisi" sheetId="15" state="hidden" r:id="rId6"/>
    <sheet name="Plan ZIS-kopiranje" sheetId="10" state="hidden" r:id="rId7"/>
    <sheet name="Pomoćni list" sheetId="2" state="hidden" r:id="rId8"/>
  </sheets>
  <externalReferences>
    <externalReference r:id="rId9"/>
    <externalReference r:id="rId10"/>
    <externalReference r:id="rId11"/>
  </externalReferences>
  <definedNames>
    <definedName name="M1_kategorija">Popisi!$A$2:$A$9</definedName>
    <definedName name="M1_List">[1]Popisi!$A$2:$A$9</definedName>
    <definedName name="N1_kategorija">Popisi!$B$2:$B$5</definedName>
    <definedName name="N1_List">[1]Popisi!$B$2:$B$5</definedName>
    <definedName name="_xlnm.Print_Area" localSheetId="4">'Izvješće nakon provedbe Projekt'!$A$1:$I$20</definedName>
    <definedName name="_xlnm.Print_Area" localSheetId="2">'Opći podaci'!$A$1:$F$26</definedName>
    <definedName name="_xlnm.Print_Area" localSheetId="6">'Plan ZIS-kopiranje'!$A$1:$AL$11</definedName>
    <definedName name="_xlnm.Print_Area" localSheetId="0">sys!$H$1:$N$59</definedName>
    <definedName name="_xlnm.Print_Area" localSheetId="3">'Zahtjev za isplatu'!$A$1:$M$24</definedName>
    <definedName name="ŽUPANIJA" localSheetId="5">[2]Nevidljivo!$H$5:$H$25</definedName>
    <definedName name="ŽUPANIJA">[2]Nevidljivo!$H$5:$H$25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F5" i="1"/>
  <c r="C13" i="16"/>
  <c r="I2" i="16"/>
  <c r="J14" i="13"/>
  <c r="I14" i="13"/>
  <c r="M59" i="14"/>
  <c r="M58" i="14"/>
  <c r="M57" i="14"/>
  <c r="M56" i="14"/>
  <c r="M55" i="14"/>
  <c r="M54" i="14"/>
  <c r="M53" i="14"/>
  <c r="M52" i="14"/>
  <c r="M51" i="14"/>
  <c r="M50" i="14"/>
  <c r="M49" i="14"/>
  <c r="M48" i="14"/>
  <c r="M47" i="14"/>
  <c r="M46" i="14"/>
  <c r="M45" i="14"/>
  <c r="M44" i="14"/>
  <c r="M43" i="14"/>
  <c r="M42" i="14"/>
  <c r="M41" i="14"/>
  <c r="M40" i="14"/>
  <c r="M39" i="14"/>
  <c r="M38" i="14"/>
  <c r="M37" i="14"/>
  <c r="M36" i="14"/>
  <c r="M35" i="14"/>
  <c r="M34" i="14"/>
  <c r="M33" i="14"/>
  <c r="M32" i="14"/>
  <c r="M31" i="14"/>
  <c r="M30" i="14"/>
  <c r="M29" i="14"/>
  <c r="M28" i="14"/>
  <c r="M27" i="14"/>
  <c r="M26" i="14"/>
  <c r="M25" i="14"/>
  <c r="M24" i="14"/>
  <c r="M23" i="14"/>
  <c r="M22" i="14"/>
  <c r="M21" i="14"/>
  <c r="M20" i="14"/>
  <c r="M19" i="14"/>
  <c r="M18" i="14"/>
  <c r="M17" i="14"/>
  <c r="R16" i="14"/>
  <c r="M16" i="14"/>
  <c r="R15" i="14"/>
  <c r="M15" i="14"/>
  <c r="R14" i="14"/>
  <c r="M14" i="14"/>
  <c r="R13" i="14"/>
  <c r="M13" i="14"/>
  <c r="R12" i="14"/>
  <c r="M12" i="14"/>
  <c r="R11" i="14"/>
  <c r="M11" i="14"/>
  <c r="M10" i="14"/>
  <c r="R9" i="14"/>
  <c r="M9" i="14"/>
  <c r="R8" i="14"/>
  <c r="M8" i="14"/>
  <c r="R7" i="14"/>
  <c r="M7" i="14"/>
  <c r="R6" i="14"/>
  <c r="M6" i="14"/>
  <c r="R5" i="14"/>
  <c r="M5" i="14"/>
  <c r="A5" i="14" a="1"/>
  <c r="A5" i="14" s="1"/>
  <c r="R4" i="14"/>
  <c r="M4" i="14"/>
  <c r="R3" i="14"/>
  <c r="M3" i="14"/>
  <c r="R2" i="14"/>
  <c r="S13" i="13"/>
  <c r="T13" i="13" s="1"/>
  <c r="U13" i="13" s="1"/>
  <c r="V13" i="13" s="1"/>
  <c r="P13" i="13" s="1"/>
  <c r="R13" i="13"/>
  <c r="Q13" i="13"/>
  <c r="O13" i="13"/>
  <c r="S12" i="13"/>
  <c r="T12" i="13" s="1"/>
  <c r="R12" i="13"/>
  <c r="Q12" i="13"/>
  <c r="O12" i="13"/>
  <c r="S11" i="13"/>
  <c r="T11" i="13" s="1"/>
  <c r="R11" i="13"/>
  <c r="Q11" i="13"/>
  <c r="O11" i="13"/>
  <c r="S10" i="13"/>
  <c r="T10" i="13" s="1"/>
  <c r="R10" i="13"/>
  <c r="Q10" i="13"/>
  <c r="O10" i="13"/>
  <c r="S9" i="13"/>
  <c r="T9" i="13" s="1"/>
  <c r="U9" i="13" s="1"/>
  <c r="V9" i="13" s="1"/>
  <c r="P9" i="13" s="1"/>
  <c r="R9" i="13"/>
  <c r="Q9" i="13"/>
  <c r="O9" i="13"/>
  <c r="S8" i="13"/>
  <c r="T8" i="13" s="1"/>
  <c r="U8" i="13" s="1"/>
  <c r="V8" i="13" s="1"/>
  <c r="P8" i="13" s="1"/>
  <c r="R8" i="13"/>
  <c r="Q8" i="13"/>
  <c r="O8" i="13"/>
  <c r="S7" i="13"/>
  <c r="T7" i="13" s="1"/>
  <c r="U7" i="13" s="1"/>
  <c r="V7" i="13" s="1"/>
  <c r="P7" i="13" s="1"/>
  <c r="R7" i="13"/>
  <c r="Q7" i="13"/>
  <c r="O7" i="13"/>
  <c r="S6" i="13"/>
  <c r="T6" i="13" s="1"/>
  <c r="U6" i="13" s="1"/>
  <c r="V6" i="13" s="1"/>
  <c r="P6" i="13" s="1"/>
  <c r="R6" i="13"/>
  <c r="Q6" i="13"/>
  <c r="O6" i="13"/>
  <c r="S5" i="13"/>
  <c r="T5" i="13" s="1"/>
  <c r="U5" i="13" s="1"/>
  <c r="V5" i="13" s="1"/>
  <c r="P5" i="13" s="1"/>
  <c r="R5" i="13"/>
  <c r="Q5" i="13"/>
  <c r="O5" i="13"/>
  <c r="R4" i="13"/>
  <c r="Q4" i="13"/>
  <c r="S4" i="13" s="1"/>
  <c r="T4" i="13" s="1"/>
  <c r="O4" i="13"/>
  <c r="J2" i="13" l="1"/>
  <c r="H2" i="17"/>
  <c r="U12" i="13"/>
  <c r="V12" i="13" s="1"/>
  <c r="P12" i="13" s="1"/>
  <c r="U11" i="13"/>
  <c r="V11" i="13" s="1"/>
  <c r="P11" i="13" s="1"/>
  <c r="U10" i="13"/>
  <c r="V10" i="13" s="1"/>
  <c r="P10" i="13" s="1"/>
  <c r="U4" i="13"/>
  <c r="V4" i="13" s="1"/>
  <c r="P4" i="13" s="1"/>
  <c r="AM3" i="10"/>
  <c r="AN3" i="10"/>
  <c r="AO3" i="10"/>
  <c r="AP3" i="10"/>
  <c r="AQ3" i="10"/>
  <c r="AR3" i="10"/>
  <c r="AS3" i="10"/>
  <c r="AT3" i="10"/>
  <c r="AU3" i="10"/>
  <c r="AM4" i="10"/>
  <c r="AN4" i="10"/>
  <c r="AO4" i="10"/>
  <c r="AP4" i="10"/>
  <c r="AQ4" i="10"/>
  <c r="AR4" i="10"/>
  <c r="AS4" i="10"/>
  <c r="AT4" i="10"/>
  <c r="AU4" i="10"/>
  <c r="AM5" i="10"/>
  <c r="AN5" i="10"/>
  <c r="AO5" i="10"/>
  <c r="AP5" i="10"/>
  <c r="AQ5" i="10"/>
  <c r="AR5" i="10"/>
  <c r="AS5" i="10"/>
  <c r="AT5" i="10"/>
  <c r="AU5" i="10"/>
  <c r="AM6" i="10"/>
  <c r="AN6" i="10"/>
  <c r="AO6" i="10"/>
  <c r="AP6" i="10"/>
  <c r="AQ6" i="10"/>
  <c r="AR6" i="10"/>
  <c r="AS6" i="10"/>
  <c r="AT6" i="10"/>
  <c r="AU6" i="10"/>
  <c r="AM7" i="10"/>
  <c r="AN7" i="10"/>
  <c r="AO7" i="10"/>
  <c r="AP7" i="10"/>
  <c r="AQ7" i="10"/>
  <c r="AR7" i="10"/>
  <c r="AS7" i="10"/>
  <c r="AT7" i="10"/>
  <c r="AU7" i="10"/>
  <c r="AM8" i="10"/>
  <c r="AN8" i="10"/>
  <c r="AO8" i="10"/>
  <c r="AP8" i="10"/>
  <c r="AQ8" i="10"/>
  <c r="AR8" i="10"/>
  <c r="AS8" i="10"/>
  <c r="AT8" i="10"/>
  <c r="AU8" i="10"/>
  <c r="AM9" i="10"/>
  <c r="AN9" i="10"/>
  <c r="AO9" i="10"/>
  <c r="AP9" i="10"/>
  <c r="AQ9" i="10"/>
  <c r="AR9" i="10"/>
  <c r="AS9" i="10"/>
  <c r="AT9" i="10"/>
  <c r="AU9" i="10"/>
  <c r="AM10" i="10"/>
  <c r="AN10" i="10"/>
  <c r="AO10" i="10"/>
  <c r="AP10" i="10"/>
  <c r="AQ10" i="10"/>
  <c r="AR10" i="10"/>
  <c r="AS10" i="10"/>
  <c r="AT10" i="10"/>
  <c r="AU10" i="10"/>
  <c r="AA3" i="10"/>
  <c r="AB3" i="10"/>
  <c r="AC3" i="10"/>
  <c r="AD3" i="10"/>
  <c r="AE3" i="10"/>
  <c r="AF3" i="10"/>
  <c r="AG3" i="10"/>
  <c r="AH3" i="10"/>
  <c r="AI3" i="10"/>
  <c r="AJ3" i="10"/>
  <c r="AK3" i="10"/>
  <c r="AL3" i="10"/>
  <c r="AA4" i="10"/>
  <c r="AB4" i="10"/>
  <c r="AC4" i="10"/>
  <c r="AD4" i="10"/>
  <c r="AE4" i="10"/>
  <c r="AF4" i="10"/>
  <c r="AG4" i="10"/>
  <c r="AH4" i="10"/>
  <c r="AI4" i="10"/>
  <c r="AJ4" i="10"/>
  <c r="AK4" i="10"/>
  <c r="AL4" i="10"/>
  <c r="AA5" i="10"/>
  <c r="AB5" i="10"/>
  <c r="AC5" i="10"/>
  <c r="AD5" i="10"/>
  <c r="AE5" i="10"/>
  <c r="AF5" i="10"/>
  <c r="AG5" i="10"/>
  <c r="AH5" i="10"/>
  <c r="AI5" i="10"/>
  <c r="AJ5" i="10"/>
  <c r="AK5" i="10"/>
  <c r="AL5" i="10"/>
  <c r="AA6" i="10"/>
  <c r="AB6" i="10"/>
  <c r="AC6" i="10"/>
  <c r="AD6" i="10"/>
  <c r="AE6" i="10"/>
  <c r="AF6" i="10"/>
  <c r="AG6" i="10"/>
  <c r="AH6" i="10"/>
  <c r="AI6" i="10"/>
  <c r="AJ6" i="10"/>
  <c r="AK6" i="10"/>
  <c r="AL6" i="10"/>
  <c r="AA7" i="10"/>
  <c r="AB7" i="10"/>
  <c r="AC7" i="10"/>
  <c r="AD7" i="10"/>
  <c r="AE7" i="10"/>
  <c r="AF7" i="10"/>
  <c r="AG7" i="10"/>
  <c r="AH7" i="10"/>
  <c r="AI7" i="10"/>
  <c r="AJ7" i="10"/>
  <c r="AK7" i="10"/>
  <c r="AL7" i="10"/>
  <c r="AA8" i="10"/>
  <c r="AB8" i="10"/>
  <c r="AC8" i="10"/>
  <c r="AD8" i="10"/>
  <c r="AE8" i="10"/>
  <c r="AF8" i="10"/>
  <c r="AG8" i="10"/>
  <c r="AH8" i="10"/>
  <c r="AI8" i="10"/>
  <c r="AJ8" i="10"/>
  <c r="AK8" i="10"/>
  <c r="AL8" i="10"/>
  <c r="AA9" i="10"/>
  <c r="AB9" i="10"/>
  <c r="AC9" i="10"/>
  <c r="AD9" i="10"/>
  <c r="AE9" i="10"/>
  <c r="AF9" i="10"/>
  <c r="AG9" i="10"/>
  <c r="AH9" i="10"/>
  <c r="AI9" i="10"/>
  <c r="AJ9" i="10"/>
  <c r="AK9" i="10"/>
  <c r="AL9" i="10"/>
  <c r="AA10" i="10"/>
  <c r="AB10" i="10"/>
  <c r="AC10" i="10"/>
  <c r="AD10" i="10"/>
  <c r="AE10" i="10"/>
  <c r="AF10" i="10"/>
  <c r="AG10" i="10"/>
  <c r="AH10" i="10"/>
  <c r="AI10" i="10"/>
  <c r="AJ10" i="10"/>
  <c r="AK10" i="10"/>
  <c r="AL10" i="10"/>
  <c r="AR11" i="10" l="1"/>
  <c r="AS11" i="10"/>
  <c r="AQ11" i="10"/>
  <c r="AO11" i="10"/>
  <c r="AP11" i="10"/>
  <c r="AU11" i="10"/>
  <c r="AM11" i="10"/>
  <c r="AN11" i="10"/>
  <c r="AT11" i="10"/>
  <c r="AG11" i="10"/>
  <c r="AD11" i="10"/>
  <c r="AJ11" i="10"/>
  <c r="AB11" i="10"/>
  <c r="AH11" i="10"/>
  <c r="AK11" i="10"/>
  <c r="AC11" i="10"/>
  <c r="AL11" i="10"/>
  <c r="AF11" i="10"/>
  <c r="AI11" i="10"/>
  <c r="AA11" i="10"/>
  <c r="AE11" i="10"/>
  <c r="C3" i="10" l="1"/>
  <c r="C10" i="10"/>
  <c r="D3" i="10"/>
  <c r="E3" i="10"/>
  <c r="F3" i="10"/>
  <c r="G3" i="10"/>
  <c r="H3" i="10"/>
  <c r="I3" i="10"/>
  <c r="J3" i="10"/>
  <c r="K3" i="10"/>
  <c r="L3" i="10"/>
  <c r="M3" i="10"/>
  <c r="N3" i="10"/>
  <c r="O3" i="10"/>
  <c r="P3" i="10"/>
  <c r="Q3" i="10"/>
  <c r="S3" i="10"/>
  <c r="T3" i="10"/>
  <c r="U3" i="10"/>
  <c r="V3" i="10"/>
  <c r="W3" i="10"/>
  <c r="X3" i="10"/>
  <c r="Y3" i="10"/>
  <c r="Z3" i="10"/>
  <c r="D4" i="10"/>
  <c r="E4" i="10"/>
  <c r="F4" i="10"/>
  <c r="G4" i="10"/>
  <c r="H4" i="10"/>
  <c r="I4" i="10"/>
  <c r="J4" i="10"/>
  <c r="K4" i="10"/>
  <c r="L4" i="10"/>
  <c r="M4" i="10"/>
  <c r="N4" i="10"/>
  <c r="O4" i="10"/>
  <c r="P4" i="10"/>
  <c r="Q4" i="10"/>
  <c r="R4" i="10"/>
  <c r="S4" i="10"/>
  <c r="T4" i="10"/>
  <c r="U4" i="10"/>
  <c r="V4" i="10"/>
  <c r="W4" i="10"/>
  <c r="X4" i="10"/>
  <c r="Y4" i="10"/>
  <c r="Z4" i="10"/>
  <c r="D5" i="10"/>
  <c r="E5" i="10"/>
  <c r="F5" i="10"/>
  <c r="G5" i="10"/>
  <c r="H5" i="10"/>
  <c r="I5" i="10"/>
  <c r="J5" i="10"/>
  <c r="K5" i="10"/>
  <c r="L5" i="10"/>
  <c r="M5" i="10"/>
  <c r="N5" i="10"/>
  <c r="O5" i="10"/>
  <c r="P5" i="10"/>
  <c r="Q5" i="10"/>
  <c r="R5" i="10"/>
  <c r="S5" i="10"/>
  <c r="T5" i="10"/>
  <c r="U5" i="10"/>
  <c r="V5" i="10"/>
  <c r="W5" i="10"/>
  <c r="X5" i="10"/>
  <c r="Y5" i="10"/>
  <c r="Z5" i="10"/>
  <c r="D6" i="10"/>
  <c r="E6" i="10"/>
  <c r="F6" i="10"/>
  <c r="G6" i="10"/>
  <c r="H6" i="10"/>
  <c r="I6" i="10"/>
  <c r="J6" i="10"/>
  <c r="K6" i="10"/>
  <c r="L6" i="10"/>
  <c r="M6" i="10"/>
  <c r="N6" i="10"/>
  <c r="O6" i="10"/>
  <c r="P6" i="10"/>
  <c r="Q6" i="10"/>
  <c r="R6" i="10"/>
  <c r="S6" i="10"/>
  <c r="T6" i="10"/>
  <c r="U6" i="10"/>
  <c r="V6" i="10"/>
  <c r="W6" i="10"/>
  <c r="X6" i="10"/>
  <c r="Y6" i="10"/>
  <c r="Z6" i="10"/>
  <c r="D7" i="10"/>
  <c r="E7" i="10"/>
  <c r="F7" i="10"/>
  <c r="G7" i="10"/>
  <c r="H7" i="10"/>
  <c r="I7" i="10"/>
  <c r="J7" i="10"/>
  <c r="K7" i="10"/>
  <c r="L7" i="10"/>
  <c r="M7" i="10"/>
  <c r="N7" i="10"/>
  <c r="O7" i="10"/>
  <c r="P7" i="10"/>
  <c r="Q7" i="10"/>
  <c r="R7" i="10"/>
  <c r="S7" i="10"/>
  <c r="T7" i="10"/>
  <c r="U7" i="10"/>
  <c r="V7" i="10"/>
  <c r="W7" i="10"/>
  <c r="X7" i="10"/>
  <c r="Y7" i="10"/>
  <c r="Z7" i="10"/>
  <c r="D8" i="10"/>
  <c r="E8" i="10"/>
  <c r="F8" i="10"/>
  <c r="G8" i="10"/>
  <c r="H8" i="10"/>
  <c r="I8" i="10"/>
  <c r="J8" i="10"/>
  <c r="K8" i="10"/>
  <c r="L8" i="10"/>
  <c r="M8" i="10"/>
  <c r="N8" i="10"/>
  <c r="O8" i="10"/>
  <c r="P8" i="10"/>
  <c r="Q8" i="10"/>
  <c r="R8" i="10"/>
  <c r="S8" i="10"/>
  <c r="T8" i="10"/>
  <c r="U8" i="10"/>
  <c r="V8" i="10"/>
  <c r="W8" i="10"/>
  <c r="X8" i="10"/>
  <c r="Y8" i="10"/>
  <c r="Z8" i="10"/>
  <c r="D9" i="10"/>
  <c r="E9" i="10"/>
  <c r="F9" i="10"/>
  <c r="G9" i="10"/>
  <c r="H9" i="10"/>
  <c r="I9" i="10"/>
  <c r="J9" i="10"/>
  <c r="K9" i="10"/>
  <c r="L9" i="10"/>
  <c r="M9" i="10"/>
  <c r="N9" i="10"/>
  <c r="O9" i="10"/>
  <c r="P9" i="10"/>
  <c r="Q9" i="10"/>
  <c r="R9" i="10"/>
  <c r="S9" i="10"/>
  <c r="T9" i="10"/>
  <c r="U9" i="10"/>
  <c r="V9" i="10"/>
  <c r="W9" i="10"/>
  <c r="X9" i="10"/>
  <c r="Y9" i="10"/>
  <c r="Z9" i="10"/>
  <c r="D10" i="10"/>
  <c r="E10" i="10"/>
  <c r="F10" i="10"/>
  <c r="G10" i="10"/>
  <c r="H10" i="10"/>
  <c r="I10" i="10"/>
  <c r="J10" i="10"/>
  <c r="K10" i="10"/>
  <c r="L10" i="10"/>
  <c r="M10" i="10"/>
  <c r="N10" i="10"/>
  <c r="O10" i="10"/>
  <c r="P10" i="10"/>
  <c r="Q10" i="10"/>
  <c r="R10" i="10"/>
  <c r="S10" i="10"/>
  <c r="T10" i="10"/>
  <c r="U10" i="10"/>
  <c r="V10" i="10"/>
  <c r="W10" i="10"/>
  <c r="X10" i="10"/>
  <c r="Y10" i="10"/>
  <c r="Z10" i="10"/>
  <c r="C9" i="10"/>
  <c r="C7" i="10"/>
  <c r="C6" i="10"/>
  <c r="C5" i="10"/>
  <c r="C4" i="10"/>
  <c r="C8" i="10" l="1"/>
  <c r="R3" i="10"/>
  <c r="X11" i="10" l="1"/>
  <c r="D11" i="10"/>
  <c r="W11" i="10"/>
  <c r="L11" i="10"/>
  <c r="J11" i="10"/>
  <c r="Q11" i="10"/>
  <c r="I11" i="10"/>
  <c r="E11" i="10"/>
  <c r="Z11" i="10"/>
  <c r="N11" i="10"/>
  <c r="G11" i="10"/>
  <c r="H11" i="10"/>
  <c r="V11" i="10"/>
  <c r="U11" i="10"/>
  <c r="S11" i="10"/>
  <c r="Y11" i="10"/>
  <c r="M11" i="10"/>
  <c r="P11" i="10"/>
  <c r="K11" i="10"/>
  <c r="O11" i="10"/>
  <c r="F11" i="10"/>
  <c r="R11" i="10"/>
  <c r="T11" i="10"/>
  <c r="C11" i="10"/>
  <c r="B11" i="10" l="1"/>
</calcChain>
</file>

<file path=xl/sharedStrings.xml><?xml version="1.0" encoding="utf-8"?>
<sst xmlns="http://schemas.openxmlformats.org/spreadsheetml/2006/main" count="458" uniqueCount="268">
  <si>
    <t>Zahtjev za isplatu</t>
  </si>
  <si>
    <t>Polugodišnje</t>
  </si>
  <si>
    <t>A1. Izgradnja fotonaponske elektrane</t>
  </si>
  <si>
    <t>DA</t>
  </si>
  <si>
    <t>Završni zahtjev za isplatu</t>
  </si>
  <si>
    <t>1. Zahtjev za isplatu sredstava</t>
  </si>
  <si>
    <t>NE</t>
  </si>
  <si>
    <t>2. Zahtjev za isplatu sredstava</t>
  </si>
  <si>
    <t>Godišnje (2026)</t>
  </si>
  <si>
    <t>A3. Nadzor radova (projektantski, stručni nadzor i koordinator ZNR)</t>
  </si>
  <si>
    <t>3. Zahtjev za isplatu sredstava</t>
  </si>
  <si>
    <t>Godišnje (2027)</t>
  </si>
  <si>
    <t>A4. Upravljanje projektom&amp;informiranje i vidljvost</t>
  </si>
  <si>
    <t>4. Zahtjev za isplatu sredstava</t>
  </si>
  <si>
    <t>Godišnje (2028)</t>
  </si>
  <si>
    <t>5. Zahtjev za isplatu sredstava</t>
  </si>
  <si>
    <t>Godišnje (2029)</t>
  </si>
  <si>
    <t>6. Zahtjev za isplatu sredstava</t>
  </si>
  <si>
    <t>Završno</t>
  </si>
  <si>
    <t>A2. Izgradnja sustava za skladištenje električne energije (baterije)</t>
  </si>
  <si>
    <t>7. Zahtjev za isplatu sredstava</t>
  </si>
  <si>
    <t>A2. Izrada projektno-tehničke dokumentacije</t>
  </si>
  <si>
    <t>8. Zahtjev za isplatu sredstava</t>
  </si>
  <si>
    <t>Završni Zahtjev za isplatu sredstava</t>
  </si>
  <si>
    <t>OBRAZAC ZA PROVEDBU PROJEKTA (1/3) - Osnovni podaci</t>
  </si>
  <si>
    <t>Referentni broj Ugovora:</t>
  </si>
  <si>
    <r>
      <t xml:space="preserve">Naziv korisnika:
</t>
    </r>
    <r>
      <rPr>
        <i/>
        <sz val="11"/>
        <rFont val="Arial"/>
        <family val="2"/>
        <charset val="238"/>
      </rPr>
      <t>(upisati skraćeni naziv tvrtke iz sudskog registra ili iz Ugovora o dodjeli sredstava)</t>
    </r>
  </si>
  <si>
    <t>Korisnik prema uvjetima ovog Poziva je:</t>
  </si>
  <si>
    <t>Datum sklapanja Ugovora:</t>
  </si>
  <si>
    <r>
      <t xml:space="preserve">Ukupni iznos troškova Projekta [EUR]:
</t>
    </r>
    <r>
      <rPr>
        <i/>
        <sz val="11"/>
        <rFont val="Arial"/>
        <family val="2"/>
        <charset val="238"/>
      </rPr>
      <t>(navesti podatak iz Priloga II. Ugovora)</t>
    </r>
  </si>
  <si>
    <r>
      <t xml:space="preserve">Iznos prihvatljivih troškova Projekta  [EUR]:
</t>
    </r>
    <r>
      <rPr>
        <i/>
        <sz val="11"/>
        <rFont val="Arial"/>
        <family val="2"/>
        <charset val="238"/>
      </rPr>
      <t>(navesti podatak iz Priloga II. Ugovora)</t>
    </r>
  </si>
  <si>
    <r>
      <t xml:space="preserve">Intezitet potpore  [%]:
</t>
    </r>
    <r>
      <rPr>
        <i/>
        <sz val="11"/>
        <rFont val="Arial"/>
        <family val="2"/>
        <charset val="238"/>
      </rPr>
      <t>(navesti podatak iz Priloga II. Ugovora)</t>
    </r>
  </si>
  <si>
    <r>
      <t xml:space="preserve">Iznos dodijeljenih sredstava Modernizacijskog fonda (potpore) [EUR]:
</t>
    </r>
    <r>
      <rPr>
        <i/>
        <sz val="11"/>
        <rFont val="Arial"/>
        <family val="2"/>
        <charset val="238"/>
      </rPr>
      <t>(navesti podatak iz Priloga II. Ugovora)</t>
    </r>
  </si>
  <si>
    <t>Iznos prethodno isplaćenih sredstava (potpore) [EUR]:</t>
  </si>
  <si>
    <r>
      <t xml:space="preserve">Napomena:
</t>
    </r>
    <r>
      <rPr>
        <i/>
        <sz val="11"/>
        <rFont val="Arial"/>
        <family val="2"/>
        <charset val="238"/>
      </rPr>
      <t>(navesti dodatne informacije vezano za provedbu projekta ako je potrebno)</t>
    </r>
  </si>
  <si>
    <t>Podaci o imenovanom voditelju projekta zaduženog za realizaciju Ugovora:</t>
  </si>
  <si>
    <t>Ime:</t>
  </si>
  <si>
    <t>Prezime:</t>
  </si>
  <si>
    <t>Tvrtka:</t>
  </si>
  <si>
    <t>Funkcija:</t>
  </si>
  <si>
    <t>E-mail:</t>
  </si>
  <si>
    <t>Telefon:</t>
  </si>
  <si>
    <t>Mobitel:</t>
  </si>
  <si>
    <t>Podaci o ovlaštenoj osobi/ama za zastupanje Korisnika:</t>
  </si>
  <si>
    <t xml:space="preserve">Potpis ovlaštene osobe za zastupanje:
____________________________
</t>
  </si>
  <si>
    <t>Datum:___________________</t>
  </si>
  <si>
    <t>ref broj:</t>
  </si>
  <si>
    <t xml:space="preserve">R.br. </t>
  </si>
  <si>
    <t>Napomena</t>
  </si>
  <si>
    <t>Popis popratne dokumentacije koja se prilaže uz Zahtjev za isplatu sredstava:</t>
  </si>
  <si>
    <t>Naziv dokumenta</t>
  </si>
  <si>
    <t>UKUPNO:</t>
  </si>
  <si>
    <t>Područje projekta</t>
  </si>
  <si>
    <t>Popis županija u Republici Hrvatskoj i Grad Zagreb</t>
  </si>
  <si>
    <t>Vrsta korisnika</t>
  </si>
  <si>
    <t>Vrsta financijskih sredstava</t>
  </si>
  <si>
    <t>1. Kružno gospodarstvo</t>
  </si>
  <si>
    <t>I Zagrebačka županija</t>
  </si>
  <si>
    <t>Fizička osoba</t>
  </si>
  <si>
    <t>Beskamatni zajam</t>
  </si>
  <si>
    <t>2. Održivo gospodarenje energijom, zaštita okoliša, prirode i klimatske promjene</t>
  </si>
  <si>
    <t>II Krapinsko-zagorska županija</t>
  </si>
  <si>
    <t>Javne ustanove</t>
  </si>
  <si>
    <t>Subvencija</t>
  </si>
  <si>
    <t>3. Poboljšanje sigurnosti građana i imovine</t>
  </si>
  <si>
    <t>III Sisačko-moslavačka županija</t>
  </si>
  <si>
    <t>Jedinice lokalne uprave i samouprave</t>
  </si>
  <si>
    <t>Pomoć</t>
  </si>
  <si>
    <t>4. Upravljanje gradom ili općinom i uslugama</t>
  </si>
  <si>
    <t>IV Karlovačka županija</t>
  </si>
  <si>
    <t>Obrt</t>
  </si>
  <si>
    <t>Donacija</t>
  </si>
  <si>
    <t>5. Obrazovanje i kvaliteta života građana</t>
  </si>
  <si>
    <t xml:space="preserve">V Varaždinska županija </t>
  </si>
  <si>
    <t>Ostali</t>
  </si>
  <si>
    <t>VI Koprivničko-križevačka županija</t>
  </si>
  <si>
    <t>Tvrtke</t>
  </si>
  <si>
    <t>VII Bjelovarsko-bilogorska županija</t>
  </si>
  <si>
    <t>Udruge</t>
  </si>
  <si>
    <t>VIII Primorsko-goranska županija</t>
  </si>
  <si>
    <t>Upravitelji zgrada</t>
  </si>
  <si>
    <t>IX Ličko-senjska županija</t>
  </si>
  <si>
    <t>Župa</t>
  </si>
  <si>
    <t>X Virovitičko-podravska županija</t>
  </si>
  <si>
    <t>XI Požeško-slavonska županija</t>
  </si>
  <si>
    <t>XII Brodsko-posavska županija</t>
  </si>
  <si>
    <t>XIII Zadarska županija</t>
  </si>
  <si>
    <t>XIV Osječko-baranjska županija</t>
  </si>
  <si>
    <t>XV Šibensko-kninska županija</t>
  </si>
  <si>
    <t>XVI Vukovarsko-srijemska županija</t>
  </si>
  <si>
    <t>XVII Splitsko-dalmatinska županija</t>
  </si>
  <si>
    <t>XVIII Istarska županija</t>
  </si>
  <si>
    <t>XIX Dubrovačko-neretvanska županija</t>
  </si>
  <si>
    <t>XX Međimurska županija</t>
  </si>
  <si>
    <t>XXI Grad Zagreb</t>
  </si>
  <si>
    <t>MF-2025-3-1-</t>
  </si>
  <si>
    <t xml:space="preserve">Nabava električnih vozila za pružatelje usluge autotaksi prijevoza, korisnike dostavnih vozila i pružatelje usluge dijeljenja vozila MF-2025-3-1 </t>
  </si>
  <si>
    <t>Kod</t>
  </si>
  <si>
    <t>Duljina vozila [mm]</t>
  </si>
  <si>
    <t>Najveća dopuštena masa vozila [kg]</t>
  </si>
  <si>
    <t>Datum računa</t>
  </si>
  <si>
    <t>Izdavatelj računa</t>
  </si>
  <si>
    <t xml:space="preserve">Nabava električnih vozila za pružatelje usluge taksi prijevoza, korisnike dostavnih vozila i pružatelje usluge dijeljenja vozila 
MF-2025-3-1 </t>
  </si>
  <si>
    <t>R.br.</t>
  </si>
  <si>
    <t>Vrsta kategorije vozila</t>
  </si>
  <si>
    <t>Iznos ukupnog troška nabave vozila bez PDV-a [EUR]</t>
  </si>
  <si>
    <t>id-duljina</t>
  </si>
  <si>
    <t>id-masa</t>
  </si>
  <si>
    <t>cijena vozila FG bez PDV-a</t>
  </si>
  <si>
    <t>jedinična prihvatljiva (razlika) cijena vozila PDV-a</t>
  </si>
  <si>
    <t>ukupno prihvatljiva (razlika) cijena vozila PDV-a</t>
  </si>
  <si>
    <t>M1 kategorija</t>
  </si>
  <si>
    <t>AE-Kabriolet</t>
  </si>
  <si>
    <t>Mikro i malo poduzeće</t>
  </si>
  <si>
    <t>I. Zagrebačka županija</t>
  </si>
  <si>
    <t>Addiko Bank d.d., Zagreb</t>
  </si>
  <si>
    <t>HR05 Grad Zagreb</t>
  </si>
  <si>
    <t>Panonska Hrvatska (Bjelovarsko-bilogorska županija, Virovitička-podravska županija, Požeška-slavonska županija, Brodsko-posavska županija, Osječka-baranjska županija, Vukovarska-srijemska županija, Karlovačka županija, Sisačka-moslavačka županija)</t>
  </si>
  <si>
    <t>Prijavitelj je vlasnik</t>
  </si>
  <si>
    <t>M1 vozila</t>
  </si>
  <si>
    <t>Srednje poduzeće</t>
  </si>
  <si>
    <t>II. Krapinsko-zagorska županija</t>
  </si>
  <si>
    <t>Agram banka d.d., Zagreb</t>
  </si>
  <si>
    <t>HR02 Panonska Hrvatska</t>
  </si>
  <si>
    <t>Jadranska Hrvatska (Primorsko-goranska županija, Ličko-senjska županija, Zadarska županija, Šibenska-kninska županija, Splitsko-dalmatinska županija, Istarska županija, Dubrovačko-neretvanska županija)</t>
  </si>
  <si>
    <t>Prijavitelj je suvlasnik</t>
  </si>
  <si>
    <t>Kategorija vozila</t>
  </si>
  <si>
    <t>kod</t>
  </si>
  <si>
    <t>Potkategorija po duljini vozila</t>
  </si>
  <si>
    <t>Duljina vozila (mm)</t>
  </si>
  <si>
    <t>id-pomoćno</t>
  </si>
  <si>
    <t>Prihvatljiva cijena** po potkategoriji vozila (EUR) bez PDV-a</t>
  </si>
  <si>
    <t>Naziv</t>
  </si>
  <si>
    <t>Veliko poduzeće</t>
  </si>
  <si>
    <t>III. Sisačko-moslavačka županija</t>
  </si>
  <si>
    <t>Banka Kovanica d.d., Varaždin</t>
  </si>
  <si>
    <t>HR03 Jadranska Hrvatska</t>
  </si>
  <si>
    <t>Sjeverna Hrvatska (Međimurska županija, Varaždinska županija, Koprivničkokr ževačka županija, Krapinsko-zagorska županija i Zagrebačka županija</t>
  </si>
  <si>
    <t>Prijavitelj nije vlasnik / Prijavitelj je korisnik</t>
  </si>
  <si>
    <t>AA-Limuzina</t>
  </si>
  <si>
    <t>Mini / A-segment</t>
  </si>
  <si>
    <t>AA</t>
  </si>
  <si>
    <t>Limuzina</t>
  </si>
  <si>
    <t>IV. Karlovačka županija</t>
  </si>
  <si>
    <t>Croatia banka d.d., Zagreb</t>
  </si>
  <si>
    <t>HR06 Sjeverna Hrvatska</t>
  </si>
  <si>
    <t>Mali / B-segment</t>
  </si>
  <si>
    <t>AB</t>
  </si>
  <si>
    <t>Limuzina sa stražnjim (petim) vratima</t>
  </si>
  <si>
    <t>AB-Limuzina sa stražnjim (petim) vratima</t>
  </si>
  <si>
    <t>V. Varaždinska županija</t>
  </si>
  <si>
    <t>Erste&amp;Steiermärkische Bank d.d., Rijeka</t>
  </si>
  <si>
    <t>Kompaktni / C-segment</t>
  </si>
  <si>
    <t>AC</t>
  </si>
  <si>
    <t>Karavan</t>
  </si>
  <si>
    <t>AC-Karavan</t>
  </si>
  <si>
    <t>VI. Koprivničko-križevačka županija</t>
  </si>
  <si>
    <t>Hrvatska poštanska banka d. d., Zagreb</t>
  </si>
  <si>
    <t>Srednja klasa / D-segment</t>
  </si>
  <si>
    <t xml:space="preserve">AD </t>
  </si>
  <si>
    <t>Kupe</t>
  </si>
  <si>
    <t>AD-Kupe</t>
  </si>
  <si>
    <t>VII. Bjelovarsko-bilogorska županija</t>
  </si>
  <si>
    <t>Imex banka d.d., Split</t>
  </si>
  <si>
    <t>Integrirana FNE</t>
  </si>
  <si>
    <t>Viša srednja / E-segment</t>
  </si>
  <si>
    <t>AE</t>
  </si>
  <si>
    <t>Kabriolet</t>
  </si>
  <si>
    <t>Odabrati vrijednost iz padajućeg izbornika</t>
  </si>
  <si>
    <t>VIII. Primorsko-goranska županija</t>
  </si>
  <si>
    <t>Istarska kreditna banka Umag d.d., Umag</t>
  </si>
  <si>
    <t>Neintegrirana FNE</t>
  </si>
  <si>
    <t>N1 kategorija</t>
  </si>
  <si>
    <t>Luksuzna / F-segment</t>
  </si>
  <si>
    <t xml:space="preserve">AF </t>
  </si>
  <si>
    <t>Višenamjensko vozilo</t>
  </si>
  <si>
    <t>AF-Višenamjensko vozilo</t>
  </si>
  <si>
    <t>IX. Ličko-senjska županija</t>
  </si>
  <si>
    <t>J&amp;T banka d.d., Varaždin</t>
  </si>
  <si>
    <t>Integrirana&amp;neintegrirana FNE</t>
  </si>
  <si>
    <t>AG</t>
  </si>
  <si>
    <t>Osobni karavan</t>
  </si>
  <si>
    <t>AG-Osobni karavan</t>
  </si>
  <si>
    <t>X. Virovitičko-podravska županija</t>
  </si>
  <si>
    <t>Karlovačka banka d.d., Karlovac</t>
  </si>
  <si>
    <t>M1G-Terensko vozilo</t>
  </si>
  <si>
    <t>XI. Požeško-slavonska županija</t>
  </si>
  <si>
    <t>KentBank d.d., Zagreb</t>
  </si>
  <si>
    <t>BA</t>
  </si>
  <si>
    <t xml:space="preserve">Kamion </t>
  </si>
  <si>
    <t xml:space="preserve">BA-Kamion </t>
  </si>
  <si>
    <t>XII. Brodsko-posavska županija</t>
  </si>
  <si>
    <t>OTP banka d.d., Split</t>
  </si>
  <si>
    <t>BB</t>
  </si>
  <si>
    <t>Furgon</t>
  </si>
  <si>
    <t>BB-Furgon</t>
  </si>
  <si>
    <t>XIII. Zadarska županija</t>
  </si>
  <si>
    <t>Partner banka d.d., Zagreb</t>
  </si>
  <si>
    <t>BE</t>
  </si>
  <si>
    <t>Kamionet</t>
  </si>
  <si>
    <t>BE-Kamionet</t>
  </si>
  <si>
    <t>XIV. Osječko-baranjska županija</t>
  </si>
  <si>
    <t>Podravska banka d.d., Koprivnica</t>
  </si>
  <si>
    <t xml:space="preserve">BX </t>
  </si>
  <si>
    <t>Šasija s kabinom</t>
  </si>
  <si>
    <t>BX-Šasija s kabinom</t>
  </si>
  <si>
    <t>XV. Šibensko-kninska županija</t>
  </si>
  <si>
    <t>Privredna banka Zagreb d.d., Zagreb</t>
  </si>
  <si>
    <t>BC</t>
  </si>
  <si>
    <t>Tegljač za poluprikolice *</t>
  </si>
  <si>
    <t>BC-Tegljač za poluprikolice *</t>
  </si>
  <si>
    <t>XVI. Vukovarsko-srijemska županija</t>
  </si>
  <si>
    <t>Raiffeisenbank Austria d.d., Zagreb</t>
  </si>
  <si>
    <t xml:space="preserve">BD </t>
  </si>
  <si>
    <t>Tegljač za prikolice*</t>
  </si>
  <si>
    <t>BD-Tegljač za prikolice*</t>
  </si>
  <si>
    <t>XVII. Splitsko-dalmatinska županija</t>
  </si>
  <si>
    <t>Samoborska banka d.d., Samobor</t>
  </si>
  <si>
    <t>XVIII. Istarska županija</t>
  </si>
  <si>
    <t>Slatinska banka d.d., Slatina</t>
  </si>
  <si>
    <t>XIX. Dubrovačko-neretvanska županija</t>
  </si>
  <si>
    <t>Zagrebačka banka d.d., Zagreb</t>
  </si>
  <si>
    <t>XX. Međimurska županija</t>
  </si>
  <si>
    <t>Revolut Bank UAB</t>
  </si>
  <si>
    <t>XXI. Grad Zagreb</t>
  </si>
  <si>
    <t>Mini / subkompaktni crossover (B-segment)</t>
  </si>
  <si>
    <t>Srednja klasa</t>
  </si>
  <si>
    <t>Viša klasa</t>
  </si>
  <si>
    <t>BA 1 Mali kamion (&lt; 4,6 m)</t>
  </si>
  <si>
    <t>BA 2 Srednji kamion (≤ 4,8 &lt; 5,4 m)</t>
  </si>
  <si>
    <t>BA 3 Veliki kamion (≤ 5,4 &lt; 6,4 m)</t>
  </si>
  <si>
    <t>BB 1 Mali furgon (&lt; 4,6 m)</t>
  </si>
  <si>
    <t>BB 2 Srednji furgon (≤ 4,8 &lt; 5,4 m)</t>
  </si>
  <si>
    <t>BB 3 Veliki furgon (≤ 5,4 &lt; 6,4 m)</t>
  </si>
  <si>
    <t>BE 1</t>
  </si>
  <si>
    <t>BE 2</t>
  </si>
  <si>
    <t>BE 3</t>
  </si>
  <si>
    <t>BX 1</t>
  </si>
  <si>
    <t>BX 2</t>
  </si>
  <si>
    <t>BX 3</t>
  </si>
  <si>
    <t>M1</t>
  </si>
  <si>
    <t>N1</t>
  </si>
  <si>
    <t>Naziv proizvođača električnog vozila</t>
  </si>
  <si>
    <t>Model električnog vozila</t>
  </si>
  <si>
    <t>Korisni kapacitet baterije kWh</t>
  </si>
  <si>
    <r>
      <t xml:space="preserve">Dokaz o plaćanju nastalih troškova/računa
</t>
    </r>
    <r>
      <rPr>
        <i/>
        <sz val="11"/>
        <rFont val="Arial"/>
        <family val="2"/>
        <charset val="238"/>
      </rPr>
      <t>U slučaju nabave vozila putem financijskog leasinga Korisnik treba dostaviti dokaz o plaćanju učešća u financijskom leasingu, koje obvezno mora biti veće ili jednako iznosu dodijeljenih bespovratnih sredstava za nabavljeno vozilo</t>
    </r>
  </si>
  <si>
    <r>
      <t xml:space="preserve">Vjerodostojnu knjigovodstvenu dokumentaciju (računi/e-Računi koji glase na Korisnika) kao dokaz stvarno nastalih troškova, za vozila za koje se traži isplata sredstava.
</t>
    </r>
    <r>
      <rPr>
        <i/>
        <sz val="11"/>
        <rFont val="Arial"/>
        <family val="2"/>
        <charset val="238"/>
      </rPr>
      <t>U slučaju nabave vozila putem financijskog leasinga korisnik treba dostaviti račun koji je izdalo leasing društvo, odnosno financijska ustanova na ime Korisnika</t>
    </r>
  </si>
  <si>
    <r>
      <t xml:space="preserve">Ugovor o kreditu ili financijskom leasingu s pripadajućim otplatnim planom </t>
    </r>
    <r>
      <rPr>
        <i/>
        <sz val="11"/>
        <rFont val="Arial"/>
        <family val="2"/>
        <charset val="238"/>
      </rPr>
      <t>(u slučaju nabave vozila putem kredita ili financijskog leasinga)</t>
    </r>
  </si>
  <si>
    <t>Presliku prometne dozvole kupljenih vozila (podaci o vlasniku/korisniku vozila moraju odgovarati podacima o prijavitelju odnosno Korisniku)</t>
  </si>
  <si>
    <t>Certifikat o sukladnosti ili Potvrdu o sukladnosti pojedinačno pregledanih vozila ili Izjavu o sukladnosti vozila, koje obavezno moraju sadržavati podatke o potrošnji vozila, broju šasije i snazi motora</t>
  </si>
  <si>
    <r>
      <t xml:space="preserve">Tehnička dokumentacija vozila / priručnik za korištenje </t>
    </r>
    <r>
      <rPr>
        <i/>
        <sz val="11"/>
        <rFont val="Arial"/>
        <family val="2"/>
        <charset val="238"/>
      </rPr>
      <t>(dostaviti dio koji se odnosi samo na podatak o korisnom kapacitetu baterije)</t>
    </r>
  </si>
  <si>
    <t>Fotografije kupljenih vozila s oznakama vidljivosti koje sadrže elemente vidljivosti</t>
  </si>
  <si>
    <t>Broj računa</t>
  </si>
  <si>
    <t>Broj šasija električnog vozila</t>
  </si>
  <si>
    <t>Pružatelji autotaksi prijevoza</t>
  </si>
  <si>
    <t>Korisnici dostavnih vozila</t>
  </si>
  <si>
    <t>Pružatelji usluge dijeljenja vozila (car sharing)</t>
  </si>
  <si>
    <r>
      <t xml:space="preserve">*UPUTA ZA ISPUNJAVANJE: 
(1) U slučaju dostave Završnog zahtjeva za isplatu sredstava potrebno je odabrati iz padajućeg izbornika </t>
    </r>
    <r>
      <rPr>
        <b/>
        <i/>
        <sz val="14"/>
        <color rgb="FFFFC000"/>
        <rFont val="Arial"/>
        <family val="2"/>
        <charset val="238"/>
      </rPr>
      <t>"Završno"</t>
    </r>
    <r>
      <rPr>
        <b/>
        <sz val="14"/>
        <color rgb="FFFFC000"/>
        <rFont val="Arial"/>
        <family val="2"/>
        <charset val="238"/>
      </rPr>
      <t xml:space="preserve"> pod vrstom Izvješća i opisati sve provedene aktivnosti s  ostvarenim ključnim etapama od početka provedbe projekta.</t>
    </r>
  </si>
  <si>
    <t>n/p</t>
  </si>
  <si>
    <t>Priloženo 
(DA/NE/ n/p)</t>
  </si>
  <si>
    <t>OBRAZAC ZA PROVEDBU PROJEKTA (3/3) - Podaci o Izvješću nakon provedbe Projekta</t>
  </si>
  <si>
    <t>OBRAZAC ZA PROVEDBU PROJEKTA (2/3) - Podaci o Zahtjevu za isplatu sredstava</t>
  </si>
  <si>
    <t>Popis popratne dokumentacije koja se prilaže uz Izvješće nakon provedbe Projekta:</t>
  </si>
  <si>
    <r>
      <t xml:space="preserve">Dokaz o registraciji, važeći na dan dostave godišnjeg izvješća </t>
    </r>
    <r>
      <rPr>
        <i/>
        <sz val="11"/>
        <rFont val="Arial"/>
        <family val="2"/>
        <charset val="238"/>
      </rPr>
      <t>(izvod iz sudskog ili obrtnog registra, odgovarajuće rješenje/potvrdu nadležnih tijela o obavljanju djelatnosti, dokaz o upisu u odgovarajući registar za obavljanje djelatnosti, ili drugi primjenjivi dokument)</t>
    </r>
  </si>
  <si>
    <r>
      <t xml:space="preserve">Presliku prometne dozvole kupljenog vozila </t>
    </r>
    <r>
      <rPr>
        <i/>
        <sz val="11"/>
        <rFont val="Arial"/>
        <family val="2"/>
        <charset val="238"/>
      </rPr>
      <t>(podaci o vlasniku/korisniku vozila moraju odgovarati podacima o prijavitelju odnosno Korisniku)</t>
    </r>
  </si>
  <si>
    <r>
      <t>Druga dokumentacija vezana uz Provedbu Projekta</t>
    </r>
    <r>
      <rPr>
        <i/>
        <sz val="11"/>
        <rFont val="Arial"/>
        <family val="2"/>
        <charset val="238"/>
      </rPr>
      <t xml:space="preserve"> (u napomeni navesti koja)</t>
    </r>
  </si>
  <si>
    <r>
      <t xml:space="preserve">Cjelokupnu dokumentaciju o provedenim postupcima nabave iz članka 8. Ugovora </t>
    </r>
    <r>
      <rPr>
        <i/>
        <sz val="11"/>
        <rFont val="Arial"/>
        <family val="2"/>
        <charset val="238"/>
      </rPr>
      <t>(ako je primjenjivo)</t>
    </r>
  </si>
  <si>
    <t>U slučaju nabave vozila putem financijskog leasinga Korisnik se obvezuje, do isteka roka za podnošenje godišnjeg izvješća, za prethodno razdoblje otplate, dostavljati Fondu dokumentaciju o podmirenju obveza s osnova sklopljenog ugovora o financijskom leasingu (i pripadajućeg otplatnog plana) za vrijeme trajanja istog. Uz završno godišnje izvješće Korisnik je obvezan dostaviti i dokaz da je stekao vlasništvo nad sufinanciranim vozilima.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</si>
</sst>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[$-41A]mmm\-yy;@"/>
    <numFmt numFmtId="165" formatCode="#,##0.00\ [$€-1]"/>
    <numFmt numFmtId="166" formatCode="[$-41A]mmmm\-yy;@"/>
    <numFmt numFmtId="167" formatCode="_-* #,##0.00\ [$€-1]_-;\-* #,##0.00\ [$€-1]_-;_-* &quot;-&quot;??\ [$€-1]_-;_-@_-"/>
    <numFmt numFmtId="168" formatCode="0_ ;\-0\ "/>
  </numFmts>
  <fonts count="2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rgb="FFFFC000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  <font>
      <i/>
      <sz val="11"/>
      <name val="Arial"/>
      <family val="2"/>
      <charset val="238"/>
    </font>
    <font>
      <i/>
      <sz val="1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4"/>
      <color rgb="FFFFC00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i/>
      <sz val="18"/>
      <color theme="1"/>
      <name val="Calibri"/>
      <family val="2"/>
      <charset val="238"/>
      <scheme val="minor"/>
    </font>
    <font>
      <sz val="11"/>
      <color rgb="FF201F1E"/>
      <name val="Calibri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9" fontId="11" fillId="0" borderId="0" applyFont="0" applyFill="0" applyBorder="0" applyAlignment="0" applyProtection="0"/>
    <xf numFmtId="43" fontId="11" fillId="0" borderId="0"/>
    <xf numFmtId="9" fontId="11" fillId="0" borderId="0"/>
    <xf numFmtId="0" fontId="11" fillId="0" borderId="0"/>
  </cellStyleXfs>
  <cellXfs count="289">
    <xf numFmtId="0" fontId="0" fillId="0" borderId="0" xfId="0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10" fillId="0" borderId="0" xfId="0" applyFont="1" applyAlignment="1">
      <alignment vertical="center" wrapText="1"/>
    </xf>
    <xf numFmtId="17" fontId="10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6" fontId="10" fillId="0" borderId="0" xfId="0" applyNumberFormat="1" applyFont="1" applyAlignment="1">
      <alignment vertical="center" wrapText="1"/>
    </xf>
    <xf numFmtId="0" fontId="0" fillId="2" borderId="9" xfId="0" applyFill="1" applyBorder="1"/>
    <xf numFmtId="164" fontId="0" fillId="2" borderId="9" xfId="0" applyNumberFormat="1" applyFill="1" applyBorder="1"/>
    <xf numFmtId="0" fontId="0" fillId="0" borderId="0" xfId="0" applyAlignment="1">
      <alignment horizontal="right" vertical="center"/>
    </xf>
    <xf numFmtId="0" fontId="4" fillId="0" borderId="8" xfId="0" applyFont="1" applyBorder="1" applyAlignment="1">
      <alignment horizontal="right" vertical="center" wrapText="1"/>
    </xf>
    <xf numFmtId="165" fontId="0" fillId="0" borderId="9" xfId="0" applyNumberFormat="1" applyBorder="1" applyAlignment="1">
      <alignment horizontal="right" vertical="center"/>
    </xf>
    <xf numFmtId="167" fontId="0" fillId="0" borderId="9" xfId="0" applyNumberFormat="1" applyBorder="1" applyAlignment="1">
      <alignment horizontal="right" vertical="center"/>
    </xf>
    <xf numFmtId="0" fontId="4" fillId="0" borderId="33" xfId="0" applyFont="1" applyBorder="1" applyAlignment="1">
      <alignment horizontal="right" vertical="center" wrapText="1"/>
    </xf>
    <xf numFmtId="165" fontId="0" fillId="0" borderId="34" xfId="0" applyNumberFormat="1" applyBorder="1" applyAlignment="1">
      <alignment horizontal="right" vertical="center"/>
    </xf>
    <xf numFmtId="0" fontId="15" fillId="0" borderId="19" xfId="0" applyFont="1" applyBorder="1" applyAlignment="1">
      <alignment horizontal="right" vertical="center"/>
    </xf>
    <xf numFmtId="167" fontId="15" fillId="0" borderId="38" xfId="0" applyNumberFormat="1" applyFont="1" applyBorder="1" applyAlignment="1">
      <alignment horizontal="right" vertical="center"/>
    </xf>
    <xf numFmtId="167" fontId="15" fillId="2" borderId="19" xfId="0" applyNumberFormat="1" applyFont="1" applyFill="1" applyBorder="1" applyAlignment="1">
      <alignment horizontal="right" vertical="center"/>
    </xf>
    <xf numFmtId="167" fontId="15" fillId="2" borderId="20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167" fontId="15" fillId="2" borderId="38" xfId="0" applyNumberFormat="1" applyFont="1" applyFill="1" applyBorder="1" applyAlignment="1">
      <alignment horizontal="right" vertical="center"/>
    </xf>
    <xf numFmtId="167" fontId="15" fillId="2" borderId="45" xfId="0" applyNumberFormat="1" applyFont="1" applyFill="1" applyBorder="1" applyAlignment="1">
      <alignment horizontal="right" vertical="center"/>
    </xf>
    <xf numFmtId="167" fontId="15" fillId="2" borderId="46" xfId="0" applyNumberFormat="1" applyFont="1" applyFill="1" applyBorder="1" applyAlignment="1">
      <alignment horizontal="right" vertical="center"/>
    </xf>
    <xf numFmtId="167" fontId="15" fillId="2" borderId="47" xfId="0" applyNumberFormat="1" applyFont="1" applyFill="1" applyBorder="1" applyAlignment="1">
      <alignment horizontal="right" vertical="center"/>
    </xf>
    <xf numFmtId="0" fontId="0" fillId="2" borderId="14" xfId="0" applyFill="1" applyBorder="1"/>
    <xf numFmtId="164" fontId="0" fillId="2" borderId="14" xfId="0" applyNumberFormat="1" applyFill="1" applyBorder="1"/>
    <xf numFmtId="165" fontId="0" fillId="0" borderId="14" xfId="0" applyNumberFormat="1" applyBorder="1" applyAlignment="1">
      <alignment horizontal="right" vertical="center"/>
    </xf>
    <xf numFmtId="167" fontId="0" fillId="0" borderId="14" xfId="0" applyNumberFormat="1" applyBorder="1" applyAlignment="1">
      <alignment horizontal="right" vertical="center"/>
    </xf>
    <xf numFmtId="165" fontId="0" fillId="0" borderId="25" xfId="0" applyNumberFormat="1" applyBorder="1" applyAlignment="1">
      <alignment horizontal="right" vertical="center"/>
    </xf>
    <xf numFmtId="0" fontId="0" fillId="2" borderId="28" xfId="0" applyFill="1" applyBorder="1"/>
    <xf numFmtId="0" fontId="0" fillId="2" borderId="29" xfId="0" applyFill="1" applyBorder="1"/>
    <xf numFmtId="0" fontId="0" fillId="2" borderId="32" xfId="0" applyFill="1" applyBorder="1"/>
    <xf numFmtId="164" fontId="0" fillId="2" borderId="8" xfId="0" applyNumberFormat="1" applyFill="1" applyBorder="1"/>
    <xf numFmtId="164" fontId="0" fillId="2" borderId="13" xfId="0" applyNumberFormat="1" applyFill="1" applyBorder="1"/>
    <xf numFmtId="165" fontId="0" fillId="0" borderId="8" xfId="0" applyNumberFormat="1" applyBorder="1" applyAlignment="1">
      <alignment horizontal="right" vertical="center"/>
    </xf>
    <xf numFmtId="165" fontId="0" fillId="0" borderId="13" xfId="0" applyNumberFormat="1" applyBorder="1" applyAlignment="1">
      <alignment horizontal="right" vertical="center"/>
    </xf>
    <xf numFmtId="167" fontId="0" fillId="0" borderId="8" xfId="0" applyNumberFormat="1" applyBorder="1" applyAlignment="1">
      <alignment horizontal="right" vertical="center"/>
    </xf>
    <xf numFmtId="167" fontId="0" fillId="0" borderId="13" xfId="0" applyNumberFormat="1" applyBorder="1" applyAlignment="1">
      <alignment horizontal="right" vertical="center"/>
    </xf>
    <xf numFmtId="165" fontId="0" fillId="0" borderId="30" xfId="0" applyNumberFormat="1" applyBorder="1" applyAlignment="1">
      <alignment horizontal="right" vertical="center"/>
    </xf>
    <xf numFmtId="165" fontId="0" fillId="0" borderId="31" xfId="0" applyNumberFormat="1" applyBorder="1" applyAlignment="1">
      <alignment horizontal="right" vertical="center"/>
    </xf>
    <xf numFmtId="165" fontId="0" fillId="0" borderId="21" xfId="0" applyNumberFormat="1" applyBorder="1" applyAlignment="1">
      <alignment horizontal="right" vertical="center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center"/>
      <protection locked="0"/>
    </xf>
    <xf numFmtId="168" fontId="0" fillId="0" borderId="9" xfId="5" applyNumberFormat="1" applyFont="1" applyBorder="1" applyAlignment="1" applyProtection="1">
      <alignment vertical="center"/>
      <protection locked="0"/>
    </xf>
    <xf numFmtId="0" fontId="22" fillId="5" borderId="14" xfId="0" applyFont="1" applyFill="1" applyBorder="1" applyAlignment="1">
      <alignment horizontal="left" vertical="center" wrapText="1"/>
    </xf>
    <xf numFmtId="0" fontId="0" fillId="6" borderId="14" xfId="0" applyFill="1" applyBorder="1"/>
    <xf numFmtId="0" fontId="0" fillId="7" borderId="14" xfId="0" applyFill="1" applyBorder="1"/>
    <xf numFmtId="0" fontId="0" fillId="8" borderId="9" xfId="0" applyFill="1" applyBorder="1"/>
    <xf numFmtId="0" fontId="0" fillId="8" borderId="0" xfId="0" applyFill="1"/>
    <xf numFmtId="0" fontId="22" fillId="9" borderId="14" xfId="0" applyFont="1" applyFill="1" applyBorder="1" applyAlignment="1">
      <alignment horizontal="left" vertical="center" wrapText="1" indent="1"/>
    </xf>
    <xf numFmtId="0" fontId="15" fillId="0" borderId="0" xfId="0" applyFont="1"/>
    <xf numFmtId="0" fontId="0" fillId="0" borderId="9" xfId="0" applyBorder="1" applyAlignment="1">
      <alignment wrapText="1"/>
    </xf>
    <xf numFmtId="0" fontId="15" fillId="0" borderId="9" xfId="0" applyFont="1" applyBorder="1"/>
    <xf numFmtId="0" fontId="15" fillId="0" borderId="9" xfId="0" applyFont="1" applyBorder="1" applyAlignment="1">
      <alignment wrapText="1"/>
    </xf>
    <xf numFmtId="0" fontId="15" fillId="0" borderId="0" xfId="0" applyFont="1" applyAlignment="1">
      <alignment vertical="center" wrapText="1"/>
    </xf>
    <xf numFmtId="0" fontId="0" fillId="0" borderId="9" xfId="0" applyBorder="1"/>
    <xf numFmtId="0" fontId="0" fillId="10" borderId="9" xfId="0" applyFill="1" applyBorder="1"/>
    <xf numFmtId="43" fontId="0" fillId="0" borderId="9" xfId="5" applyFont="1" applyBorder="1"/>
    <xf numFmtId="43" fontId="0" fillId="3" borderId="9" xfId="5" applyFont="1" applyFill="1" applyBorder="1"/>
    <xf numFmtId="0" fontId="0" fillId="0" borderId="0" xfId="0" applyAlignment="1">
      <alignment vertical="center" wrapText="1"/>
    </xf>
    <xf numFmtId="0" fontId="0" fillId="7" borderId="9" xfId="0" applyFill="1" applyBorder="1"/>
    <xf numFmtId="0" fontId="0" fillId="11" borderId="14" xfId="0" applyFill="1" applyBorder="1"/>
    <xf numFmtId="0" fontId="0" fillId="12" borderId="14" xfId="0" applyFill="1" applyBorder="1"/>
    <xf numFmtId="0" fontId="0" fillId="13" borderId="0" xfId="0" applyFill="1"/>
    <xf numFmtId="0" fontId="0" fillId="14" borderId="9" xfId="0" applyFill="1" applyBorder="1"/>
    <xf numFmtId="0" fontId="0" fillId="15" borderId="0" xfId="0" applyFill="1"/>
    <xf numFmtId="0" fontId="0" fillId="5" borderId="9" xfId="0" applyFill="1" applyBorder="1"/>
    <xf numFmtId="0" fontId="0" fillId="6" borderId="9" xfId="0" applyFill="1" applyBorder="1"/>
    <xf numFmtId="0" fontId="0" fillId="11" borderId="9" xfId="0" applyFill="1" applyBorder="1"/>
    <xf numFmtId="0" fontId="0" fillId="16" borderId="9" xfId="0" applyFill="1" applyBorder="1"/>
    <xf numFmtId="0" fontId="0" fillId="0" borderId="9" xfId="0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0" fillId="0" borderId="34" xfId="0" applyBorder="1" applyAlignment="1" applyProtection="1">
      <alignment vertical="center"/>
      <protection locked="0"/>
    </xf>
    <xf numFmtId="168" fontId="0" fillId="0" borderId="34" xfId="5" applyNumberFormat="1" applyFont="1" applyBorder="1" applyAlignment="1" applyProtection="1">
      <alignment vertical="center"/>
      <protection locked="0"/>
    </xf>
    <xf numFmtId="0" fontId="0" fillId="0" borderId="37" xfId="0" applyBorder="1" applyAlignment="1" applyProtection="1">
      <alignment vertical="center"/>
      <protection locked="0"/>
    </xf>
    <xf numFmtId="168" fontId="0" fillId="0" borderId="37" xfId="5" applyNumberFormat="1" applyFont="1" applyBorder="1" applyAlignment="1" applyProtection="1">
      <alignment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right" vertical="center"/>
      <protection locked="0"/>
    </xf>
    <xf numFmtId="0" fontId="0" fillId="0" borderId="9" xfId="0" applyBorder="1" applyAlignment="1" applyProtection="1">
      <alignment horizontal="right" vertical="center"/>
      <protection locked="0"/>
    </xf>
    <xf numFmtId="0" fontId="0" fillId="0" borderId="34" xfId="0" applyBorder="1" applyAlignment="1" applyProtection="1">
      <alignment horizontal="right" vertical="center"/>
      <protection locked="0"/>
    </xf>
    <xf numFmtId="9" fontId="10" fillId="0" borderId="0" xfId="4" applyFont="1" applyAlignment="1">
      <alignment vertical="center" wrapText="1"/>
    </xf>
    <xf numFmtId="0" fontId="21" fillId="4" borderId="0" xfId="0" applyFont="1" applyFill="1" applyAlignment="1">
      <alignment wrapText="1"/>
    </xf>
    <xf numFmtId="0" fontId="0" fillId="4" borderId="0" xfId="0" applyFill="1" applyAlignment="1">
      <alignment horizontal="left"/>
    </xf>
    <xf numFmtId="0" fontId="0" fillId="4" borderId="9" xfId="0" applyFill="1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4" fillId="0" borderId="9" xfId="0" applyFont="1" applyBorder="1" applyAlignment="1">
      <alignment horizontal="left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4" borderId="0" xfId="0" applyFill="1" applyAlignment="1">
      <alignment horizontal="left" vertical="center"/>
    </xf>
    <xf numFmtId="0" fontId="0" fillId="4" borderId="9" xfId="0" applyFill="1" applyBorder="1" applyAlignment="1">
      <alignment horizontal="left" vertical="center"/>
    </xf>
    <xf numFmtId="0" fontId="0" fillId="0" borderId="33" xfId="0" applyBorder="1" applyAlignment="1">
      <alignment vertical="center"/>
    </xf>
    <xf numFmtId="0" fontId="17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left" vertical="center" wrapText="1"/>
    </xf>
    <xf numFmtId="0" fontId="0" fillId="4" borderId="14" xfId="0" applyFill="1" applyBorder="1" applyAlignment="1">
      <alignment horizontal="left"/>
    </xf>
    <xf numFmtId="0" fontId="4" fillId="0" borderId="56" xfId="0" applyFont="1" applyBorder="1" applyAlignment="1">
      <alignment horizontal="right" vertical="center" wrapText="1"/>
    </xf>
    <xf numFmtId="0" fontId="0" fillId="0" borderId="36" xfId="0" applyBorder="1" applyAlignment="1">
      <alignment vertical="center"/>
    </xf>
    <xf numFmtId="0" fontId="20" fillId="0" borderId="19" xfId="0" applyFont="1" applyBorder="1" applyAlignment="1">
      <alignment vertical="center"/>
    </xf>
    <xf numFmtId="0" fontId="4" fillId="0" borderId="37" xfId="0" applyFont="1" applyBorder="1" applyAlignment="1" applyProtection="1">
      <alignment vertical="center" wrapText="1"/>
      <protection locked="0"/>
    </xf>
    <xf numFmtId="4" fontId="0" fillId="0" borderId="37" xfId="0" applyNumberFormat="1" applyBorder="1" applyAlignment="1" applyProtection="1">
      <alignment horizontal="right" vertical="center"/>
      <protection locked="0"/>
    </xf>
    <xf numFmtId="4" fontId="0" fillId="0" borderId="37" xfId="0" applyNumberFormat="1" applyBorder="1" applyAlignment="1" applyProtection="1">
      <alignment horizontal="right" vertical="center" wrapText="1"/>
      <protection locked="0"/>
    </xf>
    <xf numFmtId="14" fontId="0" fillId="0" borderId="49" xfId="0" applyNumberFormat="1" applyBorder="1" applyAlignment="1" applyProtection="1">
      <alignment horizontal="center" vertical="center"/>
      <protection locked="0"/>
    </xf>
    <xf numFmtId="4" fontId="0" fillId="0" borderId="9" xfId="0" applyNumberFormat="1" applyBorder="1" applyAlignment="1" applyProtection="1">
      <alignment horizontal="right" vertical="center"/>
      <protection locked="0"/>
    </xf>
    <xf numFmtId="4" fontId="0" fillId="0" borderId="9" xfId="0" applyNumberFormat="1" applyBorder="1" applyAlignment="1" applyProtection="1">
      <alignment horizontal="right" vertical="center" wrapText="1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4" fontId="0" fillId="0" borderId="34" xfId="0" applyNumberFormat="1" applyBorder="1" applyAlignment="1" applyProtection="1">
      <alignment horizontal="right" vertical="center"/>
      <protection locked="0"/>
    </xf>
    <xf numFmtId="4" fontId="0" fillId="0" borderId="34" xfId="0" applyNumberFormat="1" applyBorder="1" applyAlignment="1" applyProtection="1">
      <alignment horizontal="right" vertical="center" wrapText="1"/>
      <protection locked="0"/>
    </xf>
    <xf numFmtId="14" fontId="0" fillId="0" borderId="35" xfId="0" applyNumberFormat="1" applyBorder="1" applyAlignment="1" applyProtection="1">
      <alignment horizontal="center" vertical="center"/>
      <protection locked="0"/>
    </xf>
    <xf numFmtId="0" fontId="4" fillId="0" borderId="48" xfId="0" applyFont="1" applyBorder="1" applyAlignment="1">
      <alignment horizontal="right" vertical="center" wrapText="1"/>
    </xf>
    <xf numFmtId="4" fontId="15" fillId="0" borderId="20" xfId="7" applyNumberFormat="1" applyFont="1" applyBorder="1" applyAlignment="1">
      <alignment vertical="center"/>
    </xf>
    <xf numFmtId="0" fontId="4" fillId="0" borderId="30" xfId="0" applyFont="1" applyBorder="1" applyAlignment="1">
      <alignment horizontal="center" vertical="center" wrapText="1"/>
    </xf>
    <xf numFmtId="0" fontId="7" fillId="0" borderId="28" xfId="0" applyFont="1" applyBorder="1" applyAlignment="1">
      <alignment vertical="center" wrapText="1"/>
    </xf>
    <xf numFmtId="0" fontId="7" fillId="0" borderId="28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29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0" fillId="3" borderId="0" xfId="0" applyFill="1" applyAlignment="1">
      <alignment vertical="center"/>
    </xf>
    <xf numFmtId="4" fontId="0" fillId="3" borderId="0" xfId="0" applyNumberFormat="1" applyFill="1" applyAlignment="1">
      <alignment vertical="center"/>
    </xf>
    <xf numFmtId="0" fontId="0" fillId="3" borderId="0" xfId="0" applyFill="1" applyAlignment="1">
      <alignment horizontal="left"/>
    </xf>
    <xf numFmtId="0" fontId="15" fillId="3" borderId="9" xfId="0" applyFont="1" applyFill="1" applyBorder="1" applyAlignment="1">
      <alignment horizontal="left" vertical="center"/>
    </xf>
    <xf numFmtId="0" fontId="15" fillId="3" borderId="9" xfId="0" applyFont="1" applyFill="1" applyBorder="1" applyAlignment="1">
      <alignment vertical="center"/>
    </xf>
    <xf numFmtId="0" fontId="15" fillId="3" borderId="9" xfId="0" applyFont="1" applyFill="1" applyBorder="1" applyAlignment="1">
      <alignment vertical="center" wrapText="1"/>
    </xf>
    <xf numFmtId="9" fontId="0" fillId="3" borderId="9" xfId="6" applyFont="1" applyFill="1" applyBorder="1" applyAlignment="1">
      <alignment vertical="center"/>
    </xf>
    <xf numFmtId="4" fontId="0" fillId="3" borderId="14" xfId="0" applyNumberFormat="1" applyFill="1" applyBorder="1" applyAlignment="1">
      <alignment horizontal="left" vertical="center"/>
    </xf>
    <xf numFmtId="4" fontId="0" fillId="3" borderId="9" xfId="0" applyNumberFormat="1" applyFill="1" applyBorder="1" applyAlignment="1">
      <alignment horizontal="right" vertical="center"/>
    </xf>
    <xf numFmtId="0" fontId="0" fillId="3" borderId="9" xfId="0" applyFill="1" applyBorder="1" applyAlignment="1">
      <alignment vertical="center"/>
    </xf>
    <xf numFmtId="43" fontId="0" fillId="3" borderId="9" xfId="5" applyFont="1" applyFill="1" applyBorder="1" applyAlignment="1">
      <alignment vertical="center"/>
    </xf>
    <xf numFmtId="9" fontId="0" fillId="3" borderId="0" xfId="6" applyFont="1" applyFill="1" applyAlignment="1">
      <alignment vertical="center"/>
    </xf>
    <xf numFmtId="4" fontId="0" fillId="3" borderId="0" xfId="0" applyNumberFormat="1" applyFill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4" fillId="0" borderId="29" xfId="0" applyFont="1" applyBorder="1" applyAlignment="1" applyProtection="1">
      <alignment horizontal="left" vertical="center" wrapText="1"/>
      <protection locked="0"/>
    </xf>
    <xf numFmtId="0" fontId="4" fillId="0" borderId="32" xfId="0" applyFont="1" applyBorder="1" applyAlignment="1" applyProtection="1">
      <alignment horizontal="left" vertical="center" wrapText="1"/>
      <protection locked="0"/>
    </xf>
    <xf numFmtId="9" fontId="4" fillId="0" borderId="14" xfId="4" applyFont="1" applyFill="1" applyBorder="1" applyAlignment="1" applyProtection="1">
      <alignment horizontal="left" vertical="center" wrapText="1"/>
      <protection locked="0"/>
    </xf>
    <xf numFmtId="9" fontId="4" fillId="0" borderId="10" xfId="4" applyFont="1" applyFill="1" applyBorder="1" applyAlignment="1" applyProtection="1">
      <alignment horizontal="left" vertical="center" wrapText="1"/>
      <protection locked="0"/>
    </xf>
    <xf numFmtId="9" fontId="4" fillId="0" borderId="11" xfId="4" applyFont="1" applyFill="1" applyBorder="1" applyAlignment="1" applyProtection="1">
      <alignment horizontal="left" vertical="center" wrapText="1"/>
      <protection locked="0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4" fillId="0" borderId="25" xfId="0" applyFont="1" applyBorder="1" applyAlignment="1" applyProtection="1">
      <alignment horizontal="left" vertical="center" wrapText="1"/>
      <protection locked="0"/>
    </xf>
    <xf numFmtId="0" fontId="4" fillId="0" borderId="26" xfId="0" applyFont="1" applyBorder="1" applyAlignment="1" applyProtection="1">
      <alignment horizontal="left" vertical="center" wrapText="1"/>
      <protection locked="0"/>
    </xf>
    <xf numFmtId="0" fontId="4" fillId="0" borderId="27" xfId="0" applyFont="1" applyBorder="1" applyAlignment="1" applyProtection="1">
      <alignment horizontal="left" vertical="center" wrapText="1"/>
      <protection locked="0"/>
    </xf>
    <xf numFmtId="0" fontId="16" fillId="0" borderId="41" xfId="0" applyFont="1" applyBorder="1" applyAlignment="1">
      <alignment horizontal="left" vertical="center" wrapText="1"/>
    </xf>
    <xf numFmtId="0" fontId="16" fillId="0" borderId="39" xfId="0" applyFont="1" applyBorder="1" applyAlignment="1">
      <alignment horizontal="left" vertical="center" wrapText="1"/>
    </xf>
    <xf numFmtId="0" fontId="16" fillId="0" borderId="40" xfId="0" applyFont="1" applyBorder="1" applyAlignment="1">
      <alignment horizontal="left" vertical="center" wrapText="1"/>
    </xf>
    <xf numFmtId="49" fontId="4" fillId="0" borderId="9" xfId="0" applyNumberFormat="1" applyFont="1" applyBorder="1" applyAlignment="1" applyProtection="1">
      <alignment horizontal="left" vertical="center" wrapText="1"/>
      <protection locked="0"/>
    </xf>
    <xf numFmtId="49" fontId="4" fillId="0" borderId="13" xfId="0" applyNumberFormat="1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49" fontId="4" fillId="0" borderId="31" xfId="0" applyNumberFormat="1" applyFont="1" applyBorder="1" applyAlignment="1" applyProtection="1">
      <alignment horizontal="left" vertical="center" wrapText="1"/>
      <protection locked="0"/>
    </xf>
    <xf numFmtId="49" fontId="4" fillId="0" borderId="21" xfId="0" applyNumberFormat="1" applyFont="1" applyBorder="1" applyAlignment="1" applyProtection="1">
      <alignment horizontal="left" vertical="center" wrapText="1"/>
      <protection locked="0"/>
    </xf>
    <xf numFmtId="0" fontId="7" fillId="0" borderId="30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7" fillId="0" borderId="43" xfId="0" applyFont="1" applyBorder="1" applyAlignment="1" applyProtection="1">
      <alignment horizontal="center" vertical="center" wrapText="1"/>
      <protection locked="0"/>
    </xf>
    <xf numFmtId="0" fontId="7" fillId="0" borderId="44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165" fontId="4" fillId="0" borderId="12" xfId="0" applyNumberFormat="1" applyFont="1" applyBorder="1" applyAlignment="1" applyProtection="1">
      <alignment horizontal="left" vertical="center" wrapText="1"/>
      <protection locked="0"/>
    </xf>
    <xf numFmtId="165" fontId="4" fillId="0" borderId="9" xfId="0" applyNumberFormat="1" applyFont="1" applyBorder="1" applyAlignment="1" applyProtection="1">
      <alignment horizontal="left" vertical="center" wrapText="1"/>
      <protection locked="0"/>
    </xf>
    <xf numFmtId="165" fontId="4" fillId="0" borderId="13" xfId="0" applyNumberFormat="1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4" fillId="0" borderId="11" xfId="0" applyFont="1" applyBorder="1" applyAlignment="1" applyProtection="1">
      <alignment horizontal="left" vertical="center" wrapText="1"/>
      <protection locked="0"/>
    </xf>
    <xf numFmtId="0" fontId="7" fillId="0" borderId="18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14" fontId="4" fillId="0" borderId="14" xfId="0" applyNumberFormat="1" applyFont="1" applyBorder="1" applyAlignment="1" applyProtection="1">
      <alignment horizontal="left" vertical="center" wrapText="1"/>
      <protection locked="0"/>
    </xf>
    <xf numFmtId="14" fontId="4" fillId="0" borderId="10" xfId="0" applyNumberFormat="1" applyFont="1" applyBorder="1" applyAlignment="1" applyProtection="1">
      <alignment horizontal="left" vertical="center" wrapText="1"/>
      <protection locked="0"/>
    </xf>
    <xf numFmtId="14" fontId="4" fillId="0" borderId="11" xfId="0" applyNumberFormat="1" applyFont="1" applyBorder="1" applyAlignment="1" applyProtection="1">
      <alignment horizontal="left" vertical="center" wrapText="1"/>
      <protection locked="0"/>
    </xf>
    <xf numFmtId="49" fontId="14" fillId="0" borderId="1" xfId="0" applyNumberFormat="1" applyFont="1" applyBorder="1" applyAlignment="1">
      <alignment horizontal="center" wrapText="1"/>
    </xf>
    <xf numFmtId="49" fontId="14" fillId="0" borderId="2" xfId="0" applyNumberFormat="1" applyFont="1" applyBorder="1" applyAlignment="1">
      <alignment horizontal="center" wrapText="1"/>
    </xf>
    <xf numFmtId="49" fontId="14" fillId="0" borderId="3" xfId="0" applyNumberFormat="1" applyFont="1" applyBorder="1" applyAlignment="1">
      <alignment horizontal="center" wrapText="1"/>
    </xf>
    <xf numFmtId="0" fontId="4" fillId="0" borderId="6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left" vertical="center" wrapText="1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left" vertical="center" wrapText="1"/>
    </xf>
    <xf numFmtId="0" fontId="4" fillId="0" borderId="53" xfId="0" applyFont="1" applyBorder="1" applyAlignment="1" applyProtection="1">
      <alignment horizontal="center" vertical="center" wrapText="1"/>
      <protection locked="0"/>
    </xf>
    <xf numFmtId="0" fontId="4" fillId="0" borderId="43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right" vertical="center"/>
    </xf>
    <xf numFmtId="0" fontId="20" fillId="0" borderId="20" xfId="0" applyFont="1" applyBorder="1" applyAlignment="1">
      <alignment horizontal="right" vertical="center"/>
    </xf>
    <xf numFmtId="4" fontId="15" fillId="0" borderId="20" xfId="7" applyNumberFormat="1" applyFont="1" applyBorder="1" applyAlignment="1">
      <alignment horizontal="center" vertical="center"/>
    </xf>
    <xf numFmtId="4" fontId="15" fillId="0" borderId="22" xfId="7" applyNumberFormat="1" applyFont="1" applyBorder="1" applyAlignment="1">
      <alignment horizontal="center" vertical="center"/>
    </xf>
    <xf numFmtId="0" fontId="21" fillId="4" borderId="41" xfId="0" applyFont="1" applyFill="1" applyBorder="1" applyAlignment="1">
      <alignment horizontal="center" wrapText="1"/>
    </xf>
    <xf numFmtId="0" fontId="21" fillId="4" borderId="39" xfId="0" applyFont="1" applyFill="1" applyBorder="1" applyAlignment="1">
      <alignment horizontal="center" wrapText="1"/>
    </xf>
    <xf numFmtId="0" fontId="21" fillId="4" borderId="40" xfId="0" applyFont="1" applyFill="1" applyBorder="1" applyAlignment="1">
      <alignment horizont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4" fillId="0" borderId="51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0" fillId="0" borderId="9" xfId="0" applyBorder="1" applyAlignment="1" applyProtection="1">
      <alignment horizontal="center" vertical="center"/>
      <protection locked="0"/>
    </xf>
    <xf numFmtId="0" fontId="0" fillId="4" borderId="9" xfId="0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17" fillId="0" borderId="4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4" fillId="0" borderId="37" xfId="0" applyFont="1" applyBorder="1" applyAlignment="1" applyProtection="1">
      <alignment horizontal="left" vertical="center" wrapText="1"/>
      <protection locked="0"/>
    </xf>
    <xf numFmtId="0" fontId="4" fillId="0" borderId="49" xfId="0" applyFont="1" applyBorder="1" applyAlignment="1" applyProtection="1">
      <alignment horizontal="left" vertical="center" wrapText="1"/>
      <protection locked="0"/>
    </xf>
    <xf numFmtId="0" fontId="7" fillId="0" borderId="20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1" fillId="4" borderId="55" xfId="0" applyFont="1" applyFill="1" applyBorder="1" applyAlignment="1">
      <alignment horizontal="center" wrapText="1"/>
    </xf>
    <xf numFmtId="0" fontId="21" fillId="4" borderId="56" xfId="0" applyFont="1" applyFill="1" applyBorder="1" applyAlignment="1">
      <alignment horizontal="center" wrapText="1"/>
    </xf>
    <xf numFmtId="0" fontId="21" fillId="4" borderId="57" xfId="0" applyFont="1" applyFill="1" applyBorder="1" applyAlignment="1">
      <alignment horizontal="center" wrapText="1"/>
    </xf>
    <xf numFmtId="0" fontId="7" fillId="0" borderId="5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0" fillId="0" borderId="37" xfId="0" applyBorder="1" applyAlignment="1" applyProtection="1">
      <alignment horizontal="center" vertical="center"/>
      <protection locked="0"/>
    </xf>
    <xf numFmtId="0" fontId="0" fillId="4" borderId="37" xfId="0" applyFill="1" applyBorder="1" applyAlignment="1" applyProtection="1">
      <alignment horizontal="center" vertical="center"/>
      <protection locked="0"/>
    </xf>
    <xf numFmtId="0" fontId="0" fillId="4" borderId="49" xfId="0" applyFill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53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59" xfId="0" applyFont="1" applyBorder="1" applyAlignment="1">
      <alignment horizontal="left" vertical="center" wrapText="1"/>
    </xf>
    <xf numFmtId="0" fontId="4" fillId="0" borderId="31" xfId="0" applyFont="1" applyBorder="1" applyAlignment="1" applyProtection="1">
      <alignment vertical="center" wrapText="1"/>
      <protection locked="0"/>
    </xf>
    <xf numFmtId="0" fontId="4" fillId="0" borderId="31" xfId="0" applyFont="1" applyBorder="1" applyAlignment="1" applyProtection="1">
      <alignment horizontal="left"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0" fillId="0" borderId="30" xfId="0" applyBorder="1" applyAlignment="1">
      <alignment vertical="center"/>
    </xf>
    <xf numFmtId="0" fontId="0" fillId="0" borderId="31" xfId="0" applyBorder="1" applyAlignment="1" applyProtection="1">
      <alignment horizontal="center" vertical="center"/>
      <protection locked="0"/>
    </xf>
    <xf numFmtId="0" fontId="0" fillId="4" borderId="31" xfId="0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</cellXfs>
  <cellStyles count="8">
    <cellStyle name="Normal 2" xfId="1" xr:uid="{00000000-0005-0000-0000-000000000000}"/>
    <cellStyle name="Normal 3" xfId="2" xr:uid="{00000000-0005-0000-0000-000001000000}"/>
    <cellStyle name="Normal 4" xfId="3" xr:uid="{00000000-0005-0000-0000-000002000000}"/>
    <cellStyle name="Normalno" xfId="0" builtinId="0"/>
    <cellStyle name="Normalno 2" xfId="7" xr:uid="{926BD366-CA9A-41B5-BBA0-646E6F9CBEFF}"/>
    <cellStyle name="Postotak" xfId="4" builtinId="5"/>
    <cellStyle name="Postotak 2" xfId="6" xr:uid="{1A651591-6C17-4C75-B73F-4BBE9691486C}"/>
    <cellStyle name="Zarez 2" xfId="5" xr:uid="{F7C89FD7-2838-4458-9119-44583753B60B}"/>
  </cellStyles>
  <dxfs count="2">
    <dxf>
      <font>
        <color rgb="FFFF0000"/>
      </font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319928</xdr:colOff>
      <xdr:row>0</xdr:row>
      <xdr:rowOff>271742</xdr:rowOff>
    </xdr:from>
    <xdr:to>
      <xdr:col>5</xdr:col>
      <xdr:colOff>2163037</xdr:colOff>
      <xdr:row>0</xdr:row>
      <xdr:rowOff>843242</xdr:rowOff>
    </xdr:to>
    <xdr:pic>
      <xdr:nvPicPr>
        <xdr:cNvPr id="4" name="Slika 7" descr="Slika na kojoj se prikazuje stol&#10;&#10;Opis je automatski generira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59" t="28218" r="43617" b="46796"/>
        <a:stretch>
          <a:fillRect/>
        </a:stretch>
      </xdr:blipFill>
      <xdr:spPr bwMode="auto">
        <a:xfrm>
          <a:off x="5900457" y="271742"/>
          <a:ext cx="1843109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454959</xdr:colOff>
      <xdr:row>0</xdr:row>
      <xdr:rowOff>209549</xdr:rowOff>
    </xdr:from>
    <xdr:to>
      <xdr:col>5</xdr:col>
      <xdr:colOff>112059</xdr:colOff>
      <xdr:row>0</xdr:row>
      <xdr:rowOff>847724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B2F9340F-4881-4774-A7D5-CEC5A4E257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54" t="9091" r="3210" b="14773"/>
        <a:stretch/>
      </xdr:blipFill>
      <xdr:spPr bwMode="auto">
        <a:xfrm>
          <a:off x="2203077" y="209549"/>
          <a:ext cx="3489511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0</xdr:row>
      <xdr:rowOff>247651</xdr:rowOff>
    </xdr:from>
    <xdr:to>
      <xdr:col>1</xdr:col>
      <xdr:colOff>123825</xdr:colOff>
      <xdr:row>0</xdr:row>
      <xdr:rowOff>863756</xdr:rowOff>
    </xdr:to>
    <xdr:pic>
      <xdr:nvPicPr>
        <xdr:cNvPr id="3" name="Slika 2" descr="Slika na kojoj se prikazuje tekst, Font, snimka zaslona, logotip">
          <a:extLst>
            <a:ext uri="{FF2B5EF4-FFF2-40B4-BE49-F238E27FC236}">
              <a16:creationId xmlns:a16="http://schemas.microsoft.com/office/drawing/2014/main" id="{4AC048CD-D978-4257-A2FC-F287129321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23" t="14179" r="7336" b="19185"/>
        <a:stretch/>
      </xdr:blipFill>
      <xdr:spPr bwMode="auto">
        <a:xfrm>
          <a:off x="28575" y="247651"/>
          <a:ext cx="1847850" cy="61610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463736</xdr:colOff>
      <xdr:row>0</xdr:row>
      <xdr:rowOff>153332</xdr:rowOff>
    </xdr:from>
    <xdr:to>
      <xdr:col>12</xdr:col>
      <xdr:colOff>570178</xdr:colOff>
      <xdr:row>0</xdr:row>
      <xdr:rowOff>1062690</xdr:rowOff>
    </xdr:to>
    <xdr:pic>
      <xdr:nvPicPr>
        <xdr:cNvPr id="2" name="Slika 7" descr="Slika na kojoj se prikazuje stol&#10;&#10;Opis je automatski generiran">
          <a:extLst>
            <a:ext uri="{FF2B5EF4-FFF2-40B4-BE49-F238E27FC236}">
              <a16:creationId xmlns:a16="http://schemas.microsoft.com/office/drawing/2014/main" id="{1F8F4788-EFA2-4C45-9E8E-0C169C6DE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9259" t="28218" r="43617" b="46796"/>
        <a:stretch>
          <a:fillRect/>
        </a:stretch>
      </xdr:blipFill>
      <xdr:spPr bwMode="auto">
        <a:xfrm>
          <a:off x="10134412" y="153332"/>
          <a:ext cx="2952736" cy="909358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4</xdr:col>
      <xdr:colOff>290370</xdr:colOff>
      <xdr:row>0</xdr:row>
      <xdr:rowOff>92072</xdr:rowOff>
    </xdr:from>
    <xdr:to>
      <xdr:col>8</xdr:col>
      <xdr:colOff>439417</xdr:colOff>
      <xdr:row>0</xdr:row>
      <xdr:rowOff>1065306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9B30454C-708D-4B6F-A70E-CD57C0488AC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 l="4054" t="9091" r="3210" b="14773"/>
        <a:stretch>
          <a:fillRect/>
        </a:stretch>
      </xdr:blipFill>
      <xdr:spPr bwMode="auto">
        <a:xfrm>
          <a:off x="3640929" y="92072"/>
          <a:ext cx="5460635" cy="97323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0</xdr:col>
      <xdr:colOff>145674</xdr:colOff>
      <xdr:row>0</xdr:row>
      <xdr:rowOff>134471</xdr:rowOff>
    </xdr:from>
    <xdr:to>
      <xdr:col>3</xdr:col>
      <xdr:colOff>127374</xdr:colOff>
      <xdr:row>0</xdr:row>
      <xdr:rowOff>985772</xdr:rowOff>
    </xdr:to>
    <xdr:pic>
      <xdr:nvPicPr>
        <xdr:cNvPr id="4" name="Slika 3" descr="Slika na kojoj se prikazuje tekst, Font, snimka zaslona, logotip">
          <a:extLst>
            <a:ext uri="{FF2B5EF4-FFF2-40B4-BE49-F238E27FC236}">
              <a16:creationId xmlns:a16="http://schemas.microsoft.com/office/drawing/2014/main" id="{94787FF5-9DDA-45FE-832A-B2133686E6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/>
        <a:srcRect l="7723" t="14179" r="7336" b="19185"/>
        <a:stretch>
          <a:fillRect/>
        </a:stretch>
      </xdr:blipFill>
      <xdr:spPr bwMode="auto">
        <a:xfrm>
          <a:off x="145674" y="134471"/>
          <a:ext cx="2536641" cy="851301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138765</xdr:colOff>
      <xdr:row>0</xdr:row>
      <xdr:rowOff>209362</xdr:rowOff>
    </xdr:from>
    <xdr:to>
      <xdr:col>8</xdr:col>
      <xdr:colOff>882233</xdr:colOff>
      <xdr:row>0</xdr:row>
      <xdr:rowOff>907677</xdr:rowOff>
    </xdr:to>
    <xdr:pic>
      <xdr:nvPicPr>
        <xdr:cNvPr id="2" name="Slika 7" descr="Slika na kojoj se prikazuje stol&#10;&#10;Opis je automatski generiran">
          <a:extLst>
            <a:ext uri="{FF2B5EF4-FFF2-40B4-BE49-F238E27FC236}">
              <a16:creationId xmlns:a16="http://schemas.microsoft.com/office/drawing/2014/main" id="{EFE86E5F-D137-4F0D-AA62-AE252512E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9259" t="28218" r="43617" b="46796"/>
        <a:stretch>
          <a:fillRect/>
        </a:stretch>
      </xdr:blipFill>
      <xdr:spPr bwMode="auto">
        <a:xfrm>
          <a:off x="6660589" y="209362"/>
          <a:ext cx="2267468" cy="69831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2</xdr:col>
      <xdr:colOff>1433372</xdr:colOff>
      <xdr:row>0</xdr:row>
      <xdr:rowOff>136897</xdr:rowOff>
    </xdr:from>
    <xdr:to>
      <xdr:col>5</xdr:col>
      <xdr:colOff>1580766</xdr:colOff>
      <xdr:row>0</xdr:row>
      <xdr:rowOff>930089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172648E7-B764-44F0-BA32-3977FB58A26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 l="4054" t="9091" r="3210" b="14773"/>
        <a:stretch>
          <a:fillRect/>
        </a:stretch>
      </xdr:blipFill>
      <xdr:spPr bwMode="auto">
        <a:xfrm>
          <a:off x="3002196" y="136897"/>
          <a:ext cx="4450452" cy="793192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0</xdr:col>
      <xdr:colOff>78440</xdr:colOff>
      <xdr:row>0</xdr:row>
      <xdr:rowOff>134472</xdr:rowOff>
    </xdr:from>
    <xdr:to>
      <xdr:col>2</xdr:col>
      <xdr:colOff>425824</xdr:colOff>
      <xdr:row>0</xdr:row>
      <xdr:rowOff>777554</xdr:rowOff>
    </xdr:to>
    <xdr:pic>
      <xdr:nvPicPr>
        <xdr:cNvPr id="4" name="Slika 3" descr="Slika na kojoj se prikazuje tekst, Font, snimka zaslona, logotip">
          <a:extLst>
            <a:ext uri="{FF2B5EF4-FFF2-40B4-BE49-F238E27FC236}">
              <a16:creationId xmlns:a16="http://schemas.microsoft.com/office/drawing/2014/main" id="{FA347B0D-5DDE-44FD-BB21-2BA76CEA74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/>
        <a:srcRect l="7723" t="14179" r="7336" b="19185"/>
        <a:stretch>
          <a:fillRect/>
        </a:stretch>
      </xdr:blipFill>
      <xdr:spPr bwMode="auto">
        <a:xfrm>
          <a:off x="78440" y="134472"/>
          <a:ext cx="1916208" cy="643082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SGE/MODERNIZACIJSKI%20FOND-op&#263;enito/POZIV-%20Nacionalni%20parkovi%20MF-2026-3-1_priprema/2.%20Poziv-priprema/Poziv%20i%20obrasci/pomo&#263;no/Obrazac%201.%20Prijavni%20obrazac-%20MF-2025-3-1.xlsx" TargetMode="External"/><Relationship Id="rId2" Type="http://schemas.openxmlformats.org/officeDocument/2006/relationships/externalLinkPath" Target="file:///J:\SGE\MODERNIZACIJSKI%20FOND-op&#263;enito\POZIV-%20Nacionalni%20parkovi%20MF-2026-3-1_priprema\2.%20Poziv-priprema\Poziv%20i%20obrasci\pomo&#263;no\Obrazac%201.%20Prijavni%20obrazac-%20MF-2025-3-1.xlsx" TargetMode="External"/><Relationship Id="rId1" Type="http://schemas.openxmlformats.org/officeDocument/2006/relationships/externalLinkPath" Target="/SGE/MODERNIZACIJSKI%20FOND-op&#263;enito/POZIV-%20Nacionalni%20parkovi%20MF-2026-3-1_priprema/2.%20Poziv-priprema/Poziv%20i%20obrasci/pomo&#263;no/Obrazac%201.%20Prijavni%20obrazac-%20MF-2025-3-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ozegovic\Desktop\prijavni_obrazac_punionice_2019_v1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MF\MF-2025-3-1_Elektri&#269;na%20vozila\7.PROVEDBA\radno\Obrazac%20provedbe%20projekta%20MF-2025-1-1_radno.xlsx" TargetMode="External"/><Relationship Id="rId1" Type="http://schemas.openxmlformats.org/officeDocument/2006/relationships/externalLinkPath" Target="radno/Obrazac%20provedbe%20projekta%20MF-2025-1-1_radn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ys"/>
      <sheetName val="Osnovni podaci"/>
      <sheetName val="Troškovnik provedbe Projekta"/>
      <sheetName val="Popisi"/>
    </sheetNames>
    <sheetDataSet>
      <sheetData sheetId="0"/>
      <sheetData sheetId="1">
        <row r="7">
          <cell r="C7"/>
          <cell r="D7"/>
        </row>
      </sheetData>
      <sheetData sheetId="2"/>
      <sheetData sheetId="3">
        <row r="2">
          <cell r="A2" t="str">
            <v>AA-Limuzina</v>
          </cell>
          <cell r="B2" t="str">
            <v xml:space="preserve">BA-Kamion </v>
          </cell>
        </row>
        <row r="3">
          <cell r="A3" t="str">
            <v>AB-Limuzina sa stražnjim (petim) vratima</v>
          </cell>
          <cell r="B3" t="str">
            <v>BB-Furgon</v>
          </cell>
        </row>
        <row r="4">
          <cell r="A4" t="str">
            <v>AC-Karavan</v>
          </cell>
          <cell r="B4" t="str">
            <v>BE-Kamionet</v>
          </cell>
        </row>
        <row r="5">
          <cell r="A5" t="str">
            <v>AD-Kupe</v>
          </cell>
          <cell r="B5" t="str">
            <v>BX-Šasija s kabinom</v>
          </cell>
        </row>
        <row r="6">
          <cell r="A6" t="str">
            <v>AE-Kabriolet</v>
          </cell>
        </row>
        <row r="7">
          <cell r="A7" t="str">
            <v>AF-Višenamjensko vozilo</v>
          </cell>
        </row>
        <row r="8">
          <cell r="A8" t="str">
            <v>AG-Osobni karavan</v>
          </cell>
        </row>
        <row r="9">
          <cell r="A9" t="str">
            <v>M1G-Terensko vozilo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javni obrazac"/>
      <sheetName val="Nevidljivo"/>
      <sheetName val="Statistika"/>
      <sheetName val="Isplata"/>
      <sheetName val="Odluka i Ugovor"/>
      <sheetName val="Prijavni_obrazac1"/>
      <sheetName val="Odluka_i_Ugovor1"/>
      <sheetName val="Prijavni_obrazac"/>
      <sheetName val="Odluka_i_Ugovor"/>
    </sheetNames>
    <sheetDataSet>
      <sheetData sheetId="0" refreshError="1"/>
      <sheetData sheetId="1">
        <row r="5">
          <cell r="H5" t="str">
            <v>I. ZAGREBAČKA</v>
          </cell>
        </row>
        <row r="6">
          <cell r="H6" t="str">
            <v>II. KRAPINSKO-ZAGORSKA</v>
          </cell>
        </row>
        <row r="7">
          <cell r="H7" t="str">
            <v>III. SISAČKO-MOSLAVAČKA</v>
          </cell>
        </row>
        <row r="8">
          <cell r="H8" t="str">
            <v>IV. KARLOVAČKA</v>
          </cell>
        </row>
        <row r="9">
          <cell r="H9" t="str">
            <v>V. VARAŽDINSKA</v>
          </cell>
        </row>
        <row r="10">
          <cell r="H10" t="str">
            <v>VI. KOPRIVNIČKO-KRIŽEVAČKA</v>
          </cell>
        </row>
        <row r="11">
          <cell r="H11" t="str">
            <v>VII. BJELOVARSKO-BILOGORSKA</v>
          </cell>
        </row>
        <row r="12">
          <cell r="H12" t="str">
            <v>VIII. PRIMORSKO-GORANSKA</v>
          </cell>
        </row>
        <row r="13">
          <cell r="H13" t="str">
            <v>IX. LIČKO-SENJSKA</v>
          </cell>
        </row>
        <row r="14">
          <cell r="H14" t="str">
            <v>X. VIROVITIČKO-PODRAVSKA</v>
          </cell>
        </row>
        <row r="15">
          <cell r="H15" t="str">
            <v>XI. POŽEŠKO-SLAVONSKA</v>
          </cell>
        </row>
        <row r="16">
          <cell r="H16" t="str">
            <v>XII. BRODSKO-POSAVSKA</v>
          </cell>
        </row>
        <row r="17">
          <cell r="H17" t="str">
            <v>XIII. ZADARSKA</v>
          </cell>
        </row>
        <row r="18">
          <cell r="H18" t="str">
            <v>XIV. OSJEČKO-BARANJSKA</v>
          </cell>
        </row>
        <row r="19">
          <cell r="H19" t="str">
            <v>XV. ŠIBENSKO-KNINSKA</v>
          </cell>
        </row>
        <row r="20">
          <cell r="H20" t="str">
            <v>XVI. VUKOVARSKO-SRIJEMSKA</v>
          </cell>
        </row>
        <row r="21">
          <cell r="H21" t="str">
            <v>XVII. SPLITSKO-DALMATINSKA</v>
          </cell>
        </row>
        <row r="22">
          <cell r="H22" t="str">
            <v>XVIII. ISTARSKA</v>
          </cell>
        </row>
        <row r="23">
          <cell r="H23" t="str">
            <v>XIX. DUBROVAČKO-NERETVANSKA</v>
          </cell>
        </row>
        <row r="24">
          <cell r="H24" t="str">
            <v>XX. MEĐIMURSKA</v>
          </cell>
        </row>
        <row r="25">
          <cell r="H25" t="str">
            <v>XXI. GRAD ZAGREB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moćni sheet_sakriti"/>
      <sheetName val="Opći podaci"/>
      <sheetName val="Plan dostave ZIS-a"/>
      <sheetName val="Zahtjev za isplatu sredstava"/>
      <sheetName val="Plan ZIS-kopiranje"/>
      <sheetName val="Pomoćni list"/>
    </sheetNames>
    <sheetDataSet>
      <sheetData sheetId="0"/>
      <sheetData sheetId="1">
        <row r="5">
          <cell r="C5"/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5986B-E3F2-4C1C-9292-08480F37D55D}">
  <sheetPr>
    <pageSetUpPr fitToPage="1"/>
  </sheetPr>
  <dimension ref="A1:T59"/>
  <sheetViews>
    <sheetView topLeftCell="D1" workbookViewId="0">
      <selection activeCell="Q3" sqref="Q3"/>
    </sheetView>
  </sheetViews>
  <sheetFormatPr defaultRowHeight="15" x14ac:dyDescent="0.25"/>
  <cols>
    <col min="1" max="1" width="21.5703125" customWidth="1"/>
    <col min="2" max="2" width="34.42578125" customWidth="1"/>
    <col min="3" max="3" width="44.28515625" customWidth="1"/>
    <col min="4" max="4" width="14" customWidth="1"/>
    <col min="5" max="5" width="12.85546875" customWidth="1"/>
    <col min="6" max="6" width="26" customWidth="1"/>
    <col min="8" max="8" width="13.140625" customWidth="1"/>
    <col min="9" max="9" width="19.28515625" customWidth="1"/>
    <col min="10" max="10" width="30.7109375" customWidth="1"/>
    <col min="11" max="11" width="19.140625" customWidth="1"/>
    <col min="12" max="12" width="19.85546875" customWidth="1"/>
    <col min="13" max="13" width="57.5703125" customWidth="1"/>
    <col min="14" max="14" width="26.28515625" customWidth="1"/>
    <col min="15" max="15" width="13.85546875" customWidth="1"/>
    <col min="17" max="17" width="21" customWidth="1"/>
    <col min="18" max="18" width="15.5703125" customWidth="1"/>
    <col min="20" max="20" width="33.28515625" customWidth="1"/>
  </cols>
  <sheetData>
    <row r="1" spans="1:20" ht="23.25" customHeight="1" x14ac:dyDescent="0.25">
      <c r="A1" s="50" t="s">
        <v>113</v>
      </c>
      <c r="B1" s="51" t="s">
        <v>114</v>
      </c>
      <c r="C1" s="52" t="s">
        <v>115</v>
      </c>
      <c r="D1" s="53" t="s">
        <v>116</v>
      </c>
      <c r="E1" s="54" t="s">
        <v>117</v>
      </c>
      <c r="F1" s="55" t="s">
        <v>118</v>
      </c>
      <c r="I1" s="56" t="s">
        <v>119</v>
      </c>
    </row>
    <row r="2" spans="1:20" ht="49.5" customHeight="1" x14ac:dyDescent="0.25">
      <c r="A2" s="50" t="s">
        <v>120</v>
      </c>
      <c r="B2" s="51" t="s">
        <v>121</v>
      </c>
      <c r="C2" s="52" t="s">
        <v>122</v>
      </c>
      <c r="D2" s="53" t="s">
        <v>123</v>
      </c>
      <c r="E2" s="54" t="s">
        <v>124</v>
      </c>
      <c r="F2" s="55" t="s">
        <v>125</v>
      </c>
      <c r="H2" s="57" t="s">
        <v>126</v>
      </c>
      <c r="I2" s="58" t="s">
        <v>127</v>
      </c>
      <c r="J2" s="59" t="s">
        <v>128</v>
      </c>
      <c r="K2" s="58" t="s">
        <v>129</v>
      </c>
      <c r="L2" s="59" t="s">
        <v>99</v>
      </c>
      <c r="M2" s="59" t="s">
        <v>130</v>
      </c>
      <c r="N2" s="59" t="s">
        <v>131</v>
      </c>
      <c r="P2" s="60" t="s">
        <v>97</v>
      </c>
      <c r="Q2" s="60" t="s">
        <v>132</v>
      </c>
      <c r="R2" t="str">
        <f t="shared" ref="R2:R9" si="0">_xlfn.TEXTJOIN("-",TRUE,P2,Q2)</f>
        <v>Kod-Naziv</v>
      </c>
    </row>
    <row r="3" spans="1:20" ht="23.25" customHeight="1" x14ac:dyDescent="0.25">
      <c r="A3" s="50" t="s">
        <v>133</v>
      </c>
      <c r="B3" s="51" t="s">
        <v>134</v>
      </c>
      <c r="C3" s="52" t="s">
        <v>135</v>
      </c>
      <c r="D3" s="53" t="s">
        <v>136</v>
      </c>
      <c r="E3" s="54" t="s">
        <v>137</v>
      </c>
      <c r="F3" s="55" t="s">
        <v>138</v>
      </c>
      <c r="H3" s="61" t="s">
        <v>111</v>
      </c>
      <c r="I3" s="62" t="s">
        <v>139</v>
      </c>
      <c r="J3" s="61" t="s">
        <v>140</v>
      </c>
      <c r="K3" s="63">
        <v>0</v>
      </c>
      <c r="L3" s="63"/>
      <c r="M3" s="63" t="str">
        <f t="shared" ref="M3:M47" si="1">H3&amp;"|"&amp;I3&amp;"|"&amp;K3</f>
        <v>M1 kategorija|AA-Limuzina|0</v>
      </c>
      <c r="N3" s="64">
        <v>19000</v>
      </c>
      <c r="P3" s="65" t="s">
        <v>141</v>
      </c>
      <c r="Q3" s="65" t="s">
        <v>142</v>
      </c>
      <c r="R3" t="str">
        <f t="shared" si="0"/>
        <v>AA-Limuzina</v>
      </c>
      <c r="T3" t="s">
        <v>139</v>
      </c>
    </row>
    <row r="4" spans="1:20" ht="30" customHeight="1" x14ac:dyDescent="0.25">
      <c r="B4" s="51" t="s">
        <v>143</v>
      </c>
      <c r="C4" s="66" t="s">
        <v>144</v>
      </c>
      <c r="D4" s="53" t="s">
        <v>145</v>
      </c>
      <c r="H4" s="61" t="s">
        <v>111</v>
      </c>
      <c r="I4" s="62" t="s">
        <v>139</v>
      </c>
      <c r="J4" s="61" t="s">
        <v>146</v>
      </c>
      <c r="K4" s="63">
        <v>3700</v>
      </c>
      <c r="L4" s="63"/>
      <c r="M4" s="63" t="str">
        <f t="shared" si="1"/>
        <v>M1 kategorija|AA-Limuzina|3700</v>
      </c>
      <c r="N4" s="64">
        <v>19000</v>
      </c>
      <c r="P4" s="65" t="s">
        <v>147</v>
      </c>
      <c r="Q4" s="65" t="s">
        <v>148</v>
      </c>
      <c r="R4" t="str">
        <f t="shared" si="0"/>
        <v>AB-Limuzina sa stražnjim (petim) vratima</v>
      </c>
      <c r="T4" t="s">
        <v>149</v>
      </c>
    </row>
    <row r="5" spans="1:20" x14ac:dyDescent="0.25">
      <c r="A5" s="67">
        <f t="array" ref="A5">IF(OR('[1]Osnovni podaci'!C7:D7="Mikro i malo poduzeće",'[1]Osnovni podaci'!C7:D7="Srednje poduzeće",'[1]Osnovni podaci'!C7:D7="Veliko poduzeće"),1,0)</f>
        <v>0</v>
      </c>
      <c r="B5" s="51" t="s">
        <v>150</v>
      </c>
      <c r="C5" s="66" t="s">
        <v>151</v>
      </c>
      <c r="G5" s="68"/>
      <c r="H5" s="61" t="s">
        <v>111</v>
      </c>
      <c r="I5" s="62" t="s">
        <v>139</v>
      </c>
      <c r="J5" s="61" t="s">
        <v>152</v>
      </c>
      <c r="K5" s="63">
        <v>4100</v>
      </c>
      <c r="L5" s="63"/>
      <c r="M5" s="63" t="str">
        <f t="shared" si="1"/>
        <v>M1 kategorija|AA-Limuzina|4100</v>
      </c>
      <c r="N5" s="64">
        <v>19000</v>
      </c>
      <c r="P5" s="65" t="s">
        <v>153</v>
      </c>
      <c r="Q5" s="65" t="s">
        <v>154</v>
      </c>
      <c r="R5" t="str">
        <f t="shared" si="0"/>
        <v>AC-Karavan</v>
      </c>
      <c r="T5" t="s">
        <v>155</v>
      </c>
    </row>
    <row r="6" spans="1:20" x14ac:dyDescent="0.25">
      <c r="B6" s="51" t="s">
        <v>156</v>
      </c>
      <c r="C6" s="66" t="s">
        <v>157</v>
      </c>
      <c r="G6" s="68"/>
      <c r="H6" s="61" t="s">
        <v>111</v>
      </c>
      <c r="I6" s="62" t="s">
        <v>139</v>
      </c>
      <c r="J6" s="61" t="s">
        <v>158</v>
      </c>
      <c r="K6" s="63">
        <v>4500</v>
      </c>
      <c r="L6" s="63"/>
      <c r="M6" s="63" t="str">
        <f t="shared" si="1"/>
        <v>M1 kategorija|AA-Limuzina|4500</v>
      </c>
      <c r="N6" s="63">
        <v>19000</v>
      </c>
      <c r="P6" s="65" t="s">
        <v>159</v>
      </c>
      <c r="Q6" s="65" t="s">
        <v>160</v>
      </c>
      <c r="R6" t="str">
        <f t="shared" si="0"/>
        <v>AD -Kupe</v>
      </c>
      <c r="T6" t="s">
        <v>161</v>
      </c>
    </row>
    <row r="7" spans="1:20" x14ac:dyDescent="0.25">
      <c r="B7" s="51" t="s">
        <v>162</v>
      </c>
      <c r="C7" s="66" t="s">
        <v>163</v>
      </c>
      <c r="D7" t="s">
        <v>164</v>
      </c>
      <c r="E7" t="s">
        <v>3</v>
      </c>
      <c r="F7" s="69" t="s">
        <v>111</v>
      </c>
      <c r="H7" s="61" t="s">
        <v>111</v>
      </c>
      <c r="I7" s="62" t="s">
        <v>139</v>
      </c>
      <c r="J7" s="61" t="s">
        <v>165</v>
      </c>
      <c r="K7" s="63">
        <v>4800</v>
      </c>
      <c r="L7" s="63"/>
      <c r="M7" s="63" t="str">
        <f t="shared" si="1"/>
        <v>M1 kategorija|AA-Limuzina|4800</v>
      </c>
      <c r="N7" s="63">
        <v>28000</v>
      </c>
      <c r="P7" s="65" t="s">
        <v>166</v>
      </c>
      <c r="Q7" s="65" t="s">
        <v>167</v>
      </c>
      <c r="R7" t="str">
        <f t="shared" si="0"/>
        <v>AE-Kabriolet</v>
      </c>
      <c r="T7" t="s">
        <v>112</v>
      </c>
    </row>
    <row r="8" spans="1:20" x14ac:dyDescent="0.25">
      <c r="A8" t="s">
        <v>168</v>
      </c>
      <c r="B8" s="51" t="s">
        <v>169</v>
      </c>
      <c r="C8" s="66" t="s">
        <v>170</v>
      </c>
      <c r="D8" t="s">
        <v>171</v>
      </c>
      <c r="E8" t="s">
        <v>6</v>
      </c>
      <c r="F8" s="69" t="s">
        <v>172</v>
      </c>
      <c r="H8" s="61" t="s">
        <v>111</v>
      </c>
      <c r="I8" s="62" t="s">
        <v>139</v>
      </c>
      <c r="J8" s="61" t="s">
        <v>173</v>
      </c>
      <c r="K8" s="63">
        <v>5000</v>
      </c>
      <c r="L8" s="63"/>
      <c r="M8" s="63" t="str">
        <f t="shared" si="1"/>
        <v>M1 kategorija|AA-Limuzina|5000</v>
      </c>
      <c r="N8" s="63">
        <v>48000</v>
      </c>
      <c r="P8" s="65" t="s">
        <v>174</v>
      </c>
      <c r="Q8" s="65" t="s">
        <v>175</v>
      </c>
      <c r="R8" t="str">
        <f t="shared" si="0"/>
        <v>AF -Višenamjensko vozilo</v>
      </c>
      <c r="T8" t="s">
        <v>176</v>
      </c>
    </row>
    <row r="9" spans="1:20" x14ac:dyDescent="0.25">
      <c r="B9" s="51" t="s">
        <v>177</v>
      </c>
      <c r="C9" s="66" t="s">
        <v>178</v>
      </c>
      <c r="D9" t="s">
        <v>179</v>
      </c>
      <c r="H9" s="61" t="s">
        <v>111</v>
      </c>
      <c r="I9" s="11" t="s">
        <v>149</v>
      </c>
      <c r="J9" s="61" t="s">
        <v>140</v>
      </c>
      <c r="K9" s="63">
        <v>0</v>
      </c>
      <c r="L9" s="63"/>
      <c r="M9" s="63" t="str">
        <f t="shared" si="1"/>
        <v>M1 kategorija|AB-Limuzina sa stražnjim (petim) vratima|0</v>
      </c>
      <c r="N9" s="63">
        <v>11500</v>
      </c>
      <c r="P9" s="65" t="s">
        <v>180</v>
      </c>
      <c r="Q9" s="65" t="s">
        <v>181</v>
      </c>
      <c r="R9" t="str">
        <f t="shared" si="0"/>
        <v>AG-Osobni karavan</v>
      </c>
      <c r="T9" t="s">
        <v>182</v>
      </c>
    </row>
    <row r="10" spans="1:20" x14ac:dyDescent="0.25">
      <c r="B10" s="51" t="s">
        <v>183</v>
      </c>
      <c r="C10" s="66" t="s">
        <v>184</v>
      </c>
      <c r="H10" s="61" t="s">
        <v>111</v>
      </c>
      <c r="I10" s="11" t="s">
        <v>149</v>
      </c>
      <c r="J10" s="61" t="s">
        <v>146</v>
      </c>
      <c r="K10" s="63">
        <v>3700</v>
      </c>
      <c r="L10" s="63"/>
      <c r="M10" s="63" t="str">
        <f t="shared" si="1"/>
        <v>M1 kategorija|AB-Limuzina sa stražnjim (petim) vratima|3700</v>
      </c>
      <c r="N10" s="63">
        <v>12500</v>
      </c>
      <c r="T10" t="s">
        <v>185</v>
      </c>
    </row>
    <row r="11" spans="1:20" x14ac:dyDescent="0.25">
      <c r="B11" s="51" t="s">
        <v>186</v>
      </c>
      <c r="C11" s="66" t="s">
        <v>187</v>
      </c>
      <c r="H11" s="61" t="s">
        <v>111</v>
      </c>
      <c r="I11" s="11" t="s">
        <v>149</v>
      </c>
      <c r="J11" s="61" t="s">
        <v>152</v>
      </c>
      <c r="K11" s="63">
        <v>4100</v>
      </c>
      <c r="L11" s="63"/>
      <c r="M11" s="63" t="str">
        <f t="shared" si="1"/>
        <v>M1 kategorija|AB-Limuzina sa stražnjim (petim) vratima|4100</v>
      </c>
      <c r="N11" s="63">
        <v>14000</v>
      </c>
      <c r="P11" t="s">
        <v>188</v>
      </c>
      <c r="Q11" t="s">
        <v>189</v>
      </c>
      <c r="R11" t="str">
        <f t="shared" ref="R11:R16" si="2">_xlfn.TEXTJOIN("-",TRUE,P11,Q11)</f>
        <v xml:space="preserve">BA-Kamion </v>
      </c>
      <c r="T11" t="s">
        <v>190</v>
      </c>
    </row>
    <row r="12" spans="1:20" x14ac:dyDescent="0.25">
      <c r="B12" s="51" t="s">
        <v>191</v>
      </c>
      <c r="C12" s="66" t="s">
        <v>192</v>
      </c>
      <c r="H12" s="61" t="s">
        <v>111</v>
      </c>
      <c r="I12" s="11" t="s">
        <v>149</v>
      </c>
      <c r="J12" s="61" t="s">
        <v>158</v>
      </c>
      <c r="K12" s="63">
        <v>4500</v>
      </c>
      <c r="L12" s="63"/>
      <c r="M12" s="63" t="str">
        <f t="shared" si="1"/>
        <v>M1 kategorija|AB-Limuzina sa stražnjim (petim) vratima|4500</v>
      </c>
      <c r="N12" s="63">
        <v>19000</v>
      </c>
      <c r="P12" t="s">
        <v>193</v>
      </c>
      <c r="Q12" t="s">
        <v>194</v>
      </c>
      <c r="R12" t="str">
        <f t="shared" si="2"/>
        <v>BB-Furgon</v>
      </c>
      <c r="T12" t="s">
        <v>195</v>
      </c>
    </row>
    <row r="13" spans="1:20" x14ac:dyDescent="0.25">
      <c r="B13" s="51" t="s">
        <v>196</v>
      </c>
      <c r="C13" s="66" t="s">
        <v>197</v>
      </c>
      <c r="H13" s="61" t="s">
        <v>111</v>
      </c>
      <c r="I13" s="11" t="s">
        <v>149</v>
      </c>
      <c r="J13" s="61" t="s">
        <v>165</v>
      </c>
      <c r="K13" s="63">
        <v>4800</v>
      </c>
      <c r="L13" s="63"/>
      <c r="M13" s="63" t="str">
        <f t="shared" si="1"/>
        <v>M1 kategorija|AB-Limuzina sa stražnjim (petim) vratima|4800</v>
      </c>
      <c r="N13" s="63">
        <v>35000</v>
      </c>
      <c r="P13" t="s">
        <v>198</v>
      </c>
      <c r="Q13" t="s">
        <v>199</v>
      </c>
      <c r="R13" t="str">
        <f t="shared" si="2"/>
        <v>BE-Kamionet</v>
      </c>
      <c r="T13" t="s">
        <v>200</v>
      </c>
    </row>
    <row r="14" spans="1:20" x14ac:dyDescent="0.25">
      <c r="B14" s="51" t="s">
        <v>201</v>
      </c>
      <c r="C14" s="66" t="s">
        <v>202</v>
      </c>
      <c r="H14" s="61" t="s">
        <v>111</v>
      </c>
      <c r="I14" s="11" t="s">
        <v>149</v>
      </c>
      <c r="J14" s="61" t="s">
        <v>173</v>
      </c>
      <c r="K14" s="63">
        <v>5000</v>
      </c>
      <c r="L14" s="63"/>
      <c r="M14" s="63" t="str">
        <f t="shared" si="1"/>
        <v>M1 kategorija|AB-Limuzina sa stražnjim (petim) vratima|5000</v>
      </c>
      <c r="N14" s="63">
        <v>50500</v>
      </c>
      <c r="P14" t="s">
        <v>203</v>
      </c>
      <c r="Q14" t="s">
        <v>204</v>
      </c>
      <c r="R14" t="str">
        <f t="shared" si="2"/>
        <v>BX -Šasija s kabinom</v>
      </c>
      <c r="T14" t="s">
        <v>205</v>
      </c>
    </row>
    <row r="15" spans="1:20" x14ac:dyDescent="0.25">
      <c r="B15" s="51" t="s">
        <v>206</v>
      </c>
      <c r="C15" s="66" t="s">
        <v>207</v>
      </c>
      <c r="H15" s="61" t="s">
        <v>111</v>
      </c>
      <c r="I15" s="70" t="s">
        <v>155</v>
      </c>
      <c r="J15" s="61" t="s">
        <v>140</v>
      </c>
      <c r="K15" s="63">
        <v>0</v>
      </c>
      <c r="L15" s="63"/>
      <c r="M15" s="63" t="str">
        <f t="shared" si="1"/>
        <v>M1 kategorija|AC-Karavan|0</v>
      </c>
      <c r="N15" s="64">
        <v>15000</v>
      </c>
      <c r="P15" s="71" t="s">
        <v>208</v>
      </c>
      <c r="Q15" s="71" t="s">
        <v>209</v>
      </c>
      <c r="R15" s="71" t="str">
        <f t="shared" si="2"/>
        <v>BC-Tegljač za poluprikolice *</v>
      </c>
      <c r="S15" s="71"/>
      <c r="T15" s="71" t="s">
        <v>210</v>
      </c>
    </row>
    <row r="16" spans="1:20" x14ac:dyDescent="0.25">
      <c r="B16" s="51" t="s">
        <v>211</v>
      </c>
      <c r="C16" s="66" t="s">
        <v>212</v>
      </c>
      <c r="H16" s="61" t="s">
        <v>111</v>
      </c>
      <c r="I16" s="70" t="s">
        <v>155</v>
      </c>
      <c r="J16" s="61" t="s">
        <v>146</v>
      </c>
      <c r="K16" s="63">
        <v>3700</v>
      </c>
      <c r="L16" s="63"/>
      <c r="M16" s="63" t="str">
        <f t="shared" si="1"/>
        <v>M1 kategorija|AC-Karavan|3700</v>
      </c>
      <c r="N16" s="63">
        <v>15000</v>
      </c>
      <c r="P16" s="71" t="s">
        <v>213</v>
      </c>
      <c r="Q16" s="71" t="s">
        <v>214</v>
      </c>
      <c r="R16" s="71" t="str">
        <f t="shared" si="2"/>
        <v>BD -Tegljač za prikolice*</v>
      </c>
      <c r="S16" s="71"/>
      <c r="T16" s="71" t="s">
        <v>215</v>
      </c>
    </row>
    <row r="17" spans="2:14" x14ac:dyDescent="0.25">
      <c r="B17" s="51" t="s">
        <v>216</v>
      </c>
      <c r="C17" s="66" t="s">
        <v>217</v>
      </c>
      <c r="H17" s="61" t="s">
        <v>111</v>
      </c>
      <c r="I17" s="70" t="s">
        <v>155</v>
      </c>
      <c r="J17" s="61" t="s">
        <v>152</v>
      </c>
      <c r="K17" s="63">
        <v>4100</v>
      </c>
      <c r="L17" s="63"/>
      <c r="M17" s="63" t="str">
        <f t="shared" si="1"/>
        <v>M1 kategorija|AC-Karavan|4100</v>
      </c>
      <c r="N17" s="63">
        <v>15000</v>
      </c>
    </row>
    <row r="18" spans="2:14" x14ac:dyDescent="0.25">
      <c r="B18" s="51" t="s">
        <v>218</v>
      </c>
      <c r="C18" s="66" t="s">
        <v>219</v>
      </c>
      <c r="H18" s="61" t="s">
        <v>111</v>
      </c>
      <c r="I18" s="70" t="s">
        <v>155</v>
      </c>
      <c r="J18" s="61" t="s">
        <v>158</v>
      </c>
      <c r="K18" s="63">
        <v>4500</v>
      </c>
      <c r="L18" s="63"/>
      <c r="M18" s="63" t="str">
        <f t="shared" si="1"/>
        <v>M1 kategorija|AC-Karavan|4500</v>
      </c>
      <c r="N18" s="63">
        <v>20000</v>
      </c>
    </row>
    <row r="19" spans="2:14" x14ac:dyDescent="0.25">
      <c r="B19" s="51" t="s">
        <v>220</v>
      </c>
      <c r="C19" s="66" t="s">
        <v>221</v>
      </c>
      <c r="H19" s="61" t="s">
        <v>111</v>
      </c>
      <c r="I19" s="70" t="s">
        <v>155</v>
      </c>
      <c r="J19" s="61" t="s">
        <v>165</v>
      </c>
      <c r="K19" s="63">
        <v>4800</v>
      </c>
      <c r="L19" s="63"/>
      <c r="M19" s="63" t="str">
        <f t="shared" si="1"/>
        <v>M1 kategorija|AC-Karavan|4800</v>
      </c>
      <c r="N19" s="63">
        <v>29000</v>
      </c>
    </row>
    <row r="20" spans="2:14" x14ac:dyDescent="0.25">
      <c r="B20" s="51" t="s">
        <v>222</v>
      </c>
      <c r="C20" s="66" t="s">
        <v>223</v>
      </c>
      <c r="H20" s="61" t="s">
        <v>111</v>
      </c>
      <c r="I20" s="70" t="s">
        <v>155</v>
      </c>
      <c r="J20" s="61" t="s">
        <v>173</v>
      </c>
      <c r="K20" s="63">
        <v>5000</v>
      </c>
      <c r="L20" s="63"/>
      <c r="M20" s="63" t="str">
        <f t="shared" si="1"/>
        <v>M1 kategorija|AC-Karavan|5000</v>
      </c>
      <c r="N20" s="63">
        <v>55500</v>
      </c>
    </row>
    <row r="21" spans="2:14" x14ac:dyDescent="0.25">
      <c r="B21" s="51" t="s">
        <v>224</v>
      </c>
      <c r="H21" s="61" t="s">
        <v>111</v>
      </c>
      <c r="I21" s="66" t="s">
        <v>161</v>
      </c>
      <c r="J21" s="61" t="s">
        <v>140</v>
      </c>
      <c r="K21" s="63">
        <v>0</v>
      </c>
      <c r="L21" s="63"/>
      <c r="M21" s="63" t="str">
        <f t="shared" si="1"/>
        <v>M1 kategorija|AD-Kupe|0</v>
      </c>
      <c r="N21" s="64">
        <v>35000</v>
      </c>
    </row>
    <row r="22" spans="2:14" x14ac:dyDescent="0.25">
      <c r="H22" s="61" t="s">
        <v>111</v>
      </c>
      <c r="I22" s="66" t="s">
        <v>161</v>
      </c>
      <c r="J22" s="61" t="s">
        <v>146</v>
      </c>
      <c r="K22" s="63">
        <v>3700</v>
      </c>
      <c r="L22" s="63"/>
      <c r="M22" s="63" t="str">
        <f t="shared" si="1"/>
        <v>M1 kategorija|AD-Kupe|3700</v>
      </c>
      <c r="N22" s="64">
        <v>35000</v>
      </c>
    </row>
    <row r="23" spans="2:14" x14ac:dyDescent="0.25">
      <c r="H23" s="61" t="s">
        <v>111</v>
      </c>
      <c r="I23" s="66" t="s">
        <v>161</v>
      </c>
      <c r="J23" s="61" t="s">
        <v>152</v>
      </c>
      <c r="K23" s="63">
        <v>4100</v>
      </c>
      <c r="L23" s="63"/>
      <c r="M23" s="63" t="str">
        <f t="shared" si="1"/>
        <v>M1 kategorija|AD-Kupe|4100</v>
      </c>
      <c r="N23" s="64">
        <v>35000</v>
      </c>
    </row>
    <row r="24" spans="2:14" x14ac:dyDescent="0.25">
      <c r="H24" s="61" t="s">
        <v>111</v>
      </c>
      <c r="I24" s="66" t="s">
        <v>161</v>
      </c>
      <c r="J24" s="61" t="s">
        <v>158</v>
      </c>
      <c r="K24" s="63">
        <v>4500</v>
      </c>
      <c r="L24" s="63"/>
      <c r="M24" s="63" t="str">
        <f t="shared" si="1"/>
        <v>M1 kategorija|AD-Kupe|4500</v>
      </c>
      <c r="N24" s="63">
        <v>35000</v>
      </c>
    </row>
    <row r="25" spans="2:14" x14ac:dyDescent="0.25">
      <c r="H25" s="61" t="s">
        <v>111</v>
      </c>
      <c r="I25" s="66" t="s">
        <v>161</v>
      </c>
      <c r="J25" s="61" t="s">
        <v>165</v>
      </c>
      <c r="K25" s="63">
        <v>4800</v>
      </c>
      <c r="L25" s="63"/>
      <c r="M25" s="63" t="str">
        <f t="shared" si="1"/>
        <v>M1 kategorija|AD-Kupe|4800</v>
      </c>
      <c r="N25" s="63">
        <v>47000</v>
      </c>
    </row>
    <row r="26" spans="2:14" x14ac:dyDescent="0.25">
      <c r="H26" s="61" t="s">
        <v>111</v>
      </c>
      <c r="I26" s="66" t="s">
        <v>161</v>
      </c>
      <c r="J26" s="61" t="s">
        <v>173</v>
      </c>
      <c r="K26" s="63">
        <v>5000</v>
      </c>
      <c r="L26" s="63"/>
      <c r="M26" s="63" t="str">
        <f t="shared" si="1"/>
        <v>M1 kategorija|AD-Kupe|5000</v>
      </c>
      <c r="N26" s="63">
        <v>100000</v>
      </c>
    </row>
    <row r="27" spans="2:14" x14ac:dyDescent="0.25">
      <c r="H27" s="61" t="s">
        <v>111</v>
      </c>
      <c r="I27" s="72" t="s">
        <v>112</v>
      </c>
      <c r="J27" s="61" t="s">
        <v>140</v>
      </c>
      <c r="K27" s="63">
        <v>0</v>
      </c>
      <c r="L27" s="63"/>
      <c r="M27" s="63" t="str">
        <f t="shared" si="1"/>
        <v>M1 kategorija|AE-Kabriolet|0</v>
      </c>
      <c r="N27" s="64">
        <v>27000</v>
      </c>
    </row>
    <row r="28" spans="2:14" x14ac:dyDescent="0.25">
      <c r="H28" s="61" t="s">
        <v>111</v>
      </c>
      <c r="I28" s="72" t="s">
        <v>112</v>
      </c>
      <c r="J28" s="61" t="s">
        <v>146</v>
      </c>
      <c r="K28" s="63">
        <v>3700</v>
      </c>
      <c r="L28" s="63"/>
      <c r="M28" s="63" t="str">
        <f t="shared" si="1"/>
        <v>M1 kategorija|AE-Kabriolet|3700</v>
      </c>
      <c r="N28" s="63">
        <v>27000</v>
      </c>
    </row>
    <row r="29" spans="2:14" x14ac:dyDescent="0.25">
      <c r="H29" s="61" t="s">
        <v>111</v>
      </c>
      <c r="I29" s="72" t="s">
        <v>112</v>
      </c>
      <c r="J29" s="61" t="s">
        <v>152</v>
      </c>
      <c r="K29" s="63">
        <v>4100</v>
      </c>
      <c r="L29" s="63"/>
      <c r="M29" s="63" t="str">
        <f t="shared" si="1"/>
        <v>M1 kategorija|AE-Kabriolet|4100</v>
      </c>
      <c r="N29" s="64">
        <v>38000</v>
      </c>
    </row>
    <row r="30" spans="2:14" x14ac:dyDescent="0.25">
      <c r="H30" s="61" t="s">
        <v>111</v>
      </c>
      <c r="I30" s="72" t="s">
        <v>112</v>
      </c>
      <c r="J30" s="61" t="s">
        <v>158</v>
      </c>
      <c r="K30" s="63">
        <v>4500</v>
      </c>
      <c r="L30" s="63"/>
      <c r="M30" s="63" t="str">
        <f t="shared" si="1"/>
        <v>M1 kategorija|AE-Kabriolet|4500</v>
      </c>
      <c r="N30" s="63">
        <v>38000</v>
      </c>
    </row>
    <row r="31" spans="2:14" x14ac:dyDescent="0.25">
      <c r="H31" s="61" t="s">
        <v>111</v>
      </c>
      <c r="I31" s="72" t="s">
        <v>112</v>
      </c>
      <c r="J31" s="61" t="s">
        <v>165</v>
      </c>
      <c r="K31" s="63">
        <v>4800</v>
      </c>
      <c r="L31" s="63"/>
      <c r="M31" s="63" t="str">
        <f t="shared" si="1"/>
        <v>M1 kategorija|AE-Kabriolet|4800</v>
      </c>
      <c r="N31" s="63">
        <v>53000</v>
      </c>
    </row>
    <row r="32" spans="2:14" x14ac:dyDescent="0.25">
      <c r="H32" s="61" t="s">
        <v>111</v>
      </c>
      <c r="I32" s="72" t="s">
        <v>112</v>
      </c>
      <c r="J32" s="61" t="s">
        <v>173</v>
      </c>
      <c r="K32" s="63">
        <v>5000</v>
      </c>
      <c r="L32" s="63"/>
      <c r="M32" s="63" t="str">
        <f t="shared" si="1"/>
        <v>M1 kategorija|AE-Kabriolet|5000</v>
      </c>
      <c r="N32" s="64">
        <v>53000</v>
      </c>
    </row>
    <row r="33" spans="8:14" x14ac:dyDescent="0.25">
      <c r="H33" s="61" t="s">
        <v>111</v>
      </c>
      <c r="I33" s="73" t="s">
        <v>176</v>
      </c>
      <c r="J33" s="61" t="s">
        <v>140</v>
      </c>
      <c r="K33" s="63">
        <v>0</v>
      </c>
      <c r="L33" s="63"/>
      <c r="M33" s="63" t="str">
        <f t="shared" si="1"/>
        <v>M1 kategorija|AF-Višenamjensko vozilo|0</v>
      </c>
      <c r="N33" s="63">
        <v>13500</v>
      </c>
    </row>
    <row r="34" spans="8:14" x14ac:dyDescent="0.25">
      <c r="H34" s="61" t="s">
        <v>111</v>
      </c>
      <c r="I34" s="73" t="s">
        <v>176</v>
      </c>
      <c r="J34" s="61" t="s">
        <v>146</v>
      </c>
      <c r="K34" s="63">
        <v>3700</v>
      </c>
      <c r="L34" s="63"/>
      <c r="M34" s="63" t="str">
        <f t="shared" si="1"/>
        <v>M1 kategorija|AF-Višenamjensko vozilo|3700</v>
      </c>
      <c r="N34" s="63">
        <v>18000</v>
      </c>
    </row>
    <row r="35" spans="8:14" x14ac:dyDescent="0.25">
      <c r="H35" s="61" t="s">
        <v>111</v>
      </c>
      <c r="I35" s="73" t="s">
        <v>176</v>
      </c>
      <c r="J35" s="61" t="s">
        <v>152</v>
      </c>
      <c r="K35" s="63">
        <v>4100</v>
      </c>
      <c r="L35" s="63"/>
      <c r="M35" s="63" t="str">
        <f t="shared" si="1"/>
        <v>M1 kategorija|AF-Višenamjensko vozilo|4100</v>
      </c>
      <c r="N35" s="63">
        <v>19000</v>
      </c>
    </row>
    <row r="36" spans="8:14" x14ac:dyDescent="0.25">
      <c r="H36" s="61" t="s">
        <v>111</v>
      </c>
      <c r="I36" s="73" t="s">
        <v>176</v>
      </c>
      <c r="J36" s="61" t="s">
        <v>158</v>
      </c>
      <c r="K36" s="63">
        <v>4500</v>
      </c>
      <c r="L36" s="63"/>
      <c r="M36" s="63" t="str">
        <f t="shared" si="1"/>
        <v>M1 kategorija|AF-Višenamjensko vozilo|4500</v>
      </c>
      <c r="N36" s="63">
        <v>22800</v>
      </c>
    </row>
    <row r="37" spans="8:14" x14ac:dyDescent="0.25">
      <c r="H37" s="61" t="s">
        <v>111</v>
      </c>
      <c r="I37" s="73" t="s">
        <v>176</v>
      </c>
      <c r="J37" s="61" t="s">
        <v>165</v>
      </c>
      <c r="K37" s="63">
        <v>4800</v>
      </c>
      <c r="L37" s="63"/>
      <c r="M37" s="63" t="str">
        <f t="shared" si="1"/>
        <v>M1 kategorija|AF-Višenamjensko vozilo|4800</v>
      </c>
      <c r="N37" s="63">
        <v>28000</v>
      </c>
    </row>
    <row r="38" spans="8:14" x14ac:dyDescent="0.25">
      <c r="H38" s="61" t="s">
        <v>111</v>
      </c>
      <c r="I38" s="73" t="s">
        <v>176</v>
      </c>
      <c r="J38" s="61" t="s">
        <v>173</v>
      </c>
      <c r="K38" s="63">
        <v>5000</v>
      </c>
      <c r="L38" s="63"/>
      <c r="M38" s="63" t="str">
        <f t="shared" si="1"/>
        <v>M1 kategorija|AF-Višenamjensko vozilo|5000</v>
      </c>
      <c r="N38" s="63">
        <v>39500</v>
      </c>
    </row>
    <row r="39" spans="8:14" x14ac:dyDescent="0.25">
      <c r="H39" s="61" t="s">
        <v>111</v>
      </c>
      <c r="I39" s="70" t="s">
        <v>182</v>
      </c>
      <c r="J39" s="61" t="s">
        <v>140</v>
      </c>
      <c r="K39" s="63">
        <v>0</v>
      </c>
      <c r="L39" s="63"/>
      <c r="M39" s="63" t="str">
        <f t="shared" si="1"/>
        <v>M1 kategorija|AG-Osobni karavan|0</v>
      </c>
      <c r="N39" s="64">
        <v>15000</v>
      </c>
    </row>
    <row r="40" spans="8:14" x14ac:dyDescent="0.25">
      <c r="H40" s="61" t="s">
        <v>111</v>
      </c>
      <c r="I40" s="70" t="s">
        <v>182</v>
      </c>
      <c r="J40" s="61" t="s">
        <v>146</v>
      </c>
      <c r="K40" s="63">
        <v>3700</v>
      </c>
      <c r="L40" s="63"/>
      <c r="M40" s="63" t="str">
        <f t="shared" si="1"/>
        <v>M1 kategorija|AG-Osobni karavan|3700</v>
      </c>
      <c r="N40" s="64">
        <v>15000</v>
      </c>
    </row>
    <row r="41" spans="8:14" x14ac:dyDescent="0.25">
      <c r="H41" s="61" t="s">
        <v>111</v>
      </c>
      <c r="I41" s="70" t="s">
        <v>182</v>
      </c>
      <c r="J41" s="61" t="s">
        <v>152</v>
      </c>
      <c r="K41" s="63">
        <v>4100</v>
      </c>
      <c r="L41" s="63"/>
      <c r="M41" s="63" t="str">
        <f t="shared" si="1"/>
        <v>M1 kategorija|AG-Osobni karavan|4100</v>
      </c>
      <c r="N41" s="64">
        <v>15000</v>
      </c>
    </row>
    <row r="42" spans="8:14" x14ac:dyDescent="0.25">
      <c r="H42" s="61" t="s">
        <v>111</v>
      </c>
      <c r="I42" s="70" t="s">
        <v>182</v>
      </c>
      <c r="J42" s="61" t="s">
        <v>158</v>
      </c>
      <c r="K42" s="63">
        <v>4500</v>
      </c>
      <c r="L42" s="63"/>
      <c r="M42" s="63" t="str">
        <f t="shared" si="1"/>
        <v>M1 kategorija|AG-Osobni karavan|4500</v>
      </c>
      <c r="N42" s="64">
        <v>20000</v>
      </c>
    </row>
    <row r="43" spans="8:14" x14ac:dyDescent="0.25">
      <c r="H43" s="61" t="s">
        <v>111</v>
      </c>
      <c r="I43" s="70" t="s">
        <v>182</v>
      </c>
      <c r="J43" s="61" t="s">
        <v>165</v>
      </c>
      <c r="K43" s="63">
        <v>4800</v>
      </c>
      <c r="L43" s="63"/>
      <c r="M43" s="63" t="str">
        <f t="shared" si="1"/>
        <v>M1 kategorija|AG-Osobni karavan|4800</v>
      </c>
      <c r="N43" s="64">
        <v>29000</v>
      </c>
    </row>
    <row r="44" spans="8:14" x14ac:dyDescent="0.25">
      <c r="H44" s="61" t="s">
        <v>111</v>
      </c>
      <c r="I44" s="70" t="s">
        <v>182</v>
      </c>
      <c r="J44" s="61" t="s">
        <v>173</v>
      </c>
      <c r="K44" s="63">
        <v>5000</v>
      </c>
      <c r="L44" s="63"/>
      <c r="M44" s="63" t="str">
        <f t="shared" si="1"/>
        <v>M1 kategorija|AG-Osobni karavan|5000</v>
      </c>
      <c r="N44" s="64">
        <v>55500</v>
      </c>
    </row>
    <row r="45" spans="8:14" x14ac:dyDescent="0.25">
      <c r="H45" s="61" t="s">
        <v>111</v>
      </c>
      <c r="I45" s="74" t="s">
        <v>185</v>
      </c>
      <c r="J45" s="61" t="s">
        <v>225</v>
      </c>
      <c r="K45" s="63">
        <v>0</v>
      </c>
      <c r="L45" s="63"/>
      <c r="M45" s="61" t="str">
        <f t="shared" si="1"/>
        <v>M1 kategorija|M1G-Terensko vozilo|0</v>
      </c>
      <c r="N45" s="63">
        <v>15000</v>
      </c>
    </row>
    <row r="46" spans="8:14" x14ac:dyDescent="0.25">
      <c r="H46" s="61" t="s">
        <v>111</v>
      </c>
      <c r="I46" s="74" t="s">
        <v>185</v>
      </c>
      <c r="J46" s="61" t="s">
        <v>226</v>
      </c>
      <c r="K46" s="63">
        <v>4200</v>
      </c>
      <c r="L46" s="63"/>
      <c r="M46" s="61" t="str">
        <f t="shared" si="1"/>
        <v>M1 kategorija|M1G-Terensko vozilo|4200</v>
      </c>
      <c r="N46" s="63">
        <v>20000</v>
      </c>
    </row>
    <row r="47" spans="8:14" x14ac:dyDescent="0.25">
      <c r="H47" s="61" t="s">
        <v>111</v>
      </c>
      <c r="I47" s="74" t="s">
        <v>185</v>
      </c>
      <c r="J47" s="61" t="s">
        <v>227</v>
      </c>
      <c r="K47" s="63">
        <v>4800</v>
      </c>
      <c r="L47" s="63"/>
      <c r="M47" s="61" t="str">
        <f t="shared" si="1"/>
        <v>M1 kategorija|M1G-Terensko vozilo|4800</v>
      </c>
      <c r="N47" s="63">
        <v>53000</v>
      </c>
    </row>
    <row r="48" spans="8:14" x14ac:dyDescent="0.25">
      <c r="H48" s="61" t="s">
        <v>172</v>
      </c>
      <c r="I48" s="66" t="s">
        <v>190</v>
      </c>
      <c r="J48" s="61" t="s">
        <v>228</v>
      </c>
      <c r="K48" s="63"/>
      <c r="L48" s="63">
        <v>0</v>
      </c>
      <c r="M48" s="61" t="str">
        <f t="shared" ref="M48:M59" si="3">H48&amp;"|"&amp;I48&amp;"|"&amp;L48</f>
        <v>N1 kategorija|BA-Kamion |0</v>
      </c>
      <c r="N48" s="64">
        <v>16500</v>
      </c>
    </row>
    <row r="49" spans="8:14" x14ac:dyDescent="0.25">
      <c r="H49" s="61" t="s">
        <v>172</v>
      </c>
      <c r="I49" s="66" t="s">
        <v>190</v>
      </c>
      <c r="J49" s="61" t="s">
        <v>229</v>
      </c>
      <c r="K49" s="63"/>
      <c r="L49" s="63">
        <v>2001</v>
      </c>
      <c r="M49" s="61" t="str">
        <f t="shared" si="3"/>
        <v>N1 kategorija|BA-Kamion |2001</v>
      </c>
      <c r="N49" s="63">
        <v>16500</v>
      </c>
    </row>
    <row r="50" spans="8:14" x14ac:dyDescent="0.25">
      <c r="H50" s="61" t="s">
        <v>172</v>
      </c>
      <c r="I50" s="66" t="s">
        <v>190</v>
      </c>
      <c r="J50" s="61" t="s">
        <v>230</v>
      </c>
      <c r="K50" s="63"/>
      <c r="L50" s="63">
        <v>2501</v>
      </c>
      <c r="M50" s="61" t="str">
        <f t="shared" si="3"/>
        <v>N1 kategorija|BA-Kamion |2501</v>
      </c>
      <c r="N50" s="63">
        <v>27500</v>
      </c>
    </row>
    <row r="51" spans="8:14" x14ac:dyDescent="0.25">
      <c r="H51" s="61" t="s">
        <v>172</v>
      </c>
      <c r="I51" s="11" t="s">
        <v>195</v>
      </c>
      <c r="J51" s="61" t="s">
        <v>231</v>
      </c>
      <c r="K51" s="63"/>
      <c r="L51" s="63">
        <v>0</v>
      </c>
      <c r="M51" s="61" t="str">
        <f t="shared" si="3"/>
        <v>N1 kategorija|BB-Furgon|0</v>
      </c>
      <c r="N51" s="63">
        <v>15000</v>
      </c>
    </row>
    <row r="52" spans="8:14" x14ac:dyDescent="0.25">
      <c r="H52" s="61" t="s">
        <v>172</v>
      </c>
      <c r="I52" s="11" t="s">
        <v>195</v>
      </c>
      <c r="J52" s="61" t="s">
        <v>232</v>
      </c>
      <c r="K52" s="63"/>
      <c r="L52" s="63">
        <v>2001</v>
      </c>
      <c r="M52" s="61" t="str">
        <f t="shared" si="3"/>
        <v>N1 kategorija|BB-Furgon|2001</v>
      </c>
      <c r="N52" s="63">
        <v>21500</v>
      </c>
    </row>
    <row r="53" spans="8:14" x14ac:dyDescent="0.25">
      <c r="H53" s="61" t="s">
        <v>172</v>
      </c>
      <c r="I53" s="11" t="s">
        <v>195</v>
      </c>
      <c r="J53" s="61" t="s">
        <v>233</v>
      </c>
      <c r="K53" s="63"/>
      <c r="L53" s="63">
        <v>2501</v>
      </c>
      <c r="M53" s="61" t="str">
        <f t="shared" si="3"/>
        <v>N1 kategorija|BB-Furgon|2501</v>
      </c>
      <c r="N53" s="63">
        <v>26500</v>
      </c>
    </row>
    <row r="54" spans="8:14" x14ac:dyDescent="0.25">
      <c r="H54" s="61" t="s">
        <v>172</v>
      </c>
      <c r="I54" s="72" t="s">
        <v>200</v>
      </c>
      <c r="J54" s="61" t="s">
        <v>234</v>
      </c>
      <c r="K54" s="63"/>
      <c r="L54" s="63">
        <v>0</v>
      </c>
      <c r="M54" s="61" t="str">
        <f t="shared" si="3"/>
        <v>N1 kategorija|BE-Kamionet|0</v>
      </c>
      <c r="N54" s="64">
        <v>28500</v>
      </c>
    </row>
    <row r="55" spans="8:14" x14ac:dyDescent="0.25">
      <c r="H55" s="61" t="s">
        <v>172</v>
      </c>
      <c r="I55" s="72" t="s">
        <v>200</v>
      </c>
      <c r="J55" s="61" t="s">
        <v>235</v>
      </c>
      <c r="K55" s="63"/>
      <c r="L55" s="63">
        <v>2001</v>
      </c>
      <c r="M55" s="61" t="str">
        <f t="shared" si="3"/>
        <v>N1 kategorija|BE-Kamionet|2001</v>
      </c>
      <c r="N55" s="64">
        <v>28500</v>
      </c>
    </row>
    <row r="56" spans="8:14" x14ac:dyDescent="0.25">
      <c r="H56" s="61" t="s">
        <v>172</v>
      </c>
      <c r="I56" s="72" t="s">
        <v>200</v>
      </c>
      <c r="J56" s="61" t="s">
        <v>236</v>
      </c>
      <c r="K56" s="63"/>
      <c r="L56" s="63">
        <v>2501</v>
      </c>
      <c r="M56" s="61" t="str">
        <f t="shared" si="3"/>
        <v>N1 kategorija|BE-Kamionet|2501</v>
      </c>
      <c r="N56" s="63">
        <v>28500</v>
      </c>
    </row>
    <row r="57" spans="8:14" x14ac:dyDescent="0.25">
      <c r="H57" s="61" t="s">
        <v>172</v>
      </c>
      <c r="I57" s="75" t="s">
        <v>205</v>
      </c>
      <c r="J57" s="61" t="s">
        <v>237</v>
      </c>
      <c r="K57" s="63"/>
      <c r="L57" s="63">
        <v>0</v>
      </c>
      <c r="M57" s="61" t="str">
        <f t="shared" si="3"/>
        <v>N1 kategorija|BX-Šasija s kabinom|0</v>
      </c>
      <c r="N57" s="64">
        <v>28500</v>
      </c>
    </row>
    <row r="58" spans="8:14" x14ac:dyDescent="0.25">
      <c r="H58" s="61" t="s">
        <v>172</v>
      </c>
      <c r="I58" s="75" t="s">
        <v>205</v>
      </c>
      <c r="J58" s="61" t="s">
        <v>238</v>
      </c>
      <c r="K58" s="63"/>
      <c r="L58" s="63">
        <v>2001</v>
      </c>
      <c r="M58" s="61" t="str">
        <f t="shared" si="3"/>
        <v>N1 kategorija|BX-Šasija s kabinom|2001</v>
      </c>
      <c r="N58" s="64">
        <v>28500</v>
      </c>
    </row>
    <row r="59" spans="8:14" x14ac:dyDescent="0.25">
      <c r="H59" s="61" t="s">
        <v>172</v>
      </c>
      <c r="I59" s="75" t="s">
        <v>205</v>
      </c>
      <c r="J59" s="61" t="s">
        <v>239</v>
      </c>
      <c r="K59" s="63"/>
      <c r="L59" s="63">
        <v>2501</v>
      </c>
      <c r="M59" s="61" t="str">
        <f t="shared" si="3"/>
        <v>N1 kategorija|BX-Šasija s kabinom|2501</v>
      </c>
      <c r="N59" s="63">
        <v>28500</v>
      </c>
    </row>
  </sheetData>
  <pageMargins left="0.7" right="0.7" top="0.75" bottom="0.75" header="0.3" footer="0.3"/>
  <pageSetup paperSize="9" scale="71" fitToHeight="0" orientation="landscape" verticalDpi="0"/>
  <headerFooter>
    <oddHeader>&amp;R&amp;"Times New Roman"&amp;10&amp;K1557B7 Stupanj klasifikacije: SLUŽBENO&amp;1#_x000D_&amp;"Calibri"&amp;11&amp;K000000&amp;"Times New Roman"&amp;1 &amp;K1557B7 Stupanj klasifikacije: SLUŽBENO#_x000D_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A9C7D-5D90-4408-97D5-1149BEC8940B}">
  <sheetPr>
    <pageSetUpPr autoPageBreaks="0"/>
  </sheetPr>
  <dimension ref="A1:BD250"/>
  <sheetViews>
    <sheetView workbookViewId="0">
      <selection activeCell="D19" sqref="D19"/>
    </sheetView>
  </sheetViews>
  <sheetFormatPr defaultRowHeight="15" x14ac:dyDescent="0.25"/>
  <cols>
    <col min="3" max="3" width="25.140625" customWidth="1"/>
    <col min="4" max="4" width="26.140625" customWidth="1"/>
    <col min="5" max="5" width="15" customWidth="1"/>
    <col min="6" max="6" width="10.42578125" bestFit="1" customWidth="1"/>
    <col min="7" max="7" width="21" customWidth="1"/>
    <col min="9" max="9" width="60.140625" customWidth="1"/>
    <col min="10" max="10" width="9.140625" style="8"/>
    <col min="11" max="11" width="7" customWidth="1"/>
    <col min="12" max="12" width="10.7109375" customWidth="1"/>
    <col min="18" max="18" width="9.85546875" bestFit="1" customWidth="1"/>
    <col min="20" max="20" width="10.42578125" bestFit="1" customWidth="1"/>
    <col min="21" max="21" width="9.7109375" bestFit="1" customWidth="1"/>
    <col min="23" max="23" width="9.28515625" customWidth="1"/>
    <col min="24" max="24" width="12" customWidth="1"/>
    <col min="30" max="30" width="9.85546875" bestFit="1" customWidth="1"/>
    <col min="32" max="32" width="10.42578125" bestFit="1" customWidth="1"/>
    <col min="33" max="33" width="9.7109375" bestFit="1" customWidth="1"/>
    <col min="42" max="42" width="9.85546875" bestFit="1" customWidth="1"/>
    <col min="44" max="44" width="10.42578125" bestFit="1" customWidth="1"/>
    <col min="45" max="45" width="9.7109375" bestFit="1" customWidth="1"/>
    <col min="54" max="54" width="11" customWidth="1"/>
    <col min="56" max="56" width="10.5703125" customWidth="1"/>
  </cols>
  <sheetData>
    <row r="1" spans="1:56" ht="20.100000000000001" customHeight="1" x14ac:dyDescent="0.25">
      <c r="A1">
        <v>1</v>
      </c>
      <c r="B1">
        <v>1</v>
      </c>
      <c r="C1" t="s">
        <v>0</v>
      </c>
      <c r="D1" s="6"/>
      <c r="E1" s="10">
        <v>45992</v>
      </c>
      <c r="F1" s="10">
        <v>46174</v>
      </c>
      <c r="G1" s="8" t="s">
        <v>1</v>
      </c>
      <c r="I1" t="s">
        <v>2</v>
      </c>
      <c r="J1" s="8" t="s">
        <v>3</v>
      </c>
      <c r="K1" t="s">
        <v>3</v>
      </c>
      <c r="L1" s="10">
        <v>45748</v>
      </c>
      <c r="M1" s="10">
        <v>45778</v>
      </c>
      <c r="N1" s="10">
        <v>45809</v>
      </c>
      <c r="O1" s="10">
        <v>45839</v>
      </c>
      <c r="P1" s="10">
        <v>45870</v>
      </c>
      <c r="Q1" s="10">
        <v>45901</v>
      </c>
      <c r="R1" s="10">
        <v>45931</v>
      </c>
      <c r="S1" s="10">
        <v>45962</v>
      </c>
      <c r="T1" s="10">
        <v>45992</v>
      </c>
      <c r="U1" s="10">
        <v>46023</v>
      </c>
      <c r="V1" s="10">
        <v>46054</v>
      </c>
      <c r="W1" s="10">
        <v>46082</v>
      </c>
      <c r="X1" s="10">
        <v>46113</v>
      </c>
      <c r="Y1" s="10">
        <v>46143</v>
      </c>
      <c r="Z1" s="10">
        <v>46174</v>
      </c>
      <c r="AA1" s="10">
        <v>46204</v>
      </c>
      <c r="AB1" s="10">
        <v>46235</v>
      </c>
      <c r="AC1" s="10">
        <v>46266</v>
      </c>
      <c r="AD1" s="10">
        <v>46296</v>
      </c>
      <c r="AE1" s="10">
        <v>46327</v>
      </c>
      <c r="AF1" s="10">
        <v>46357</v>
      </c>
      <c r="AG1" s="10">
        <v>46388</v>
      </c>
      <c r="AH1" s="10">
        <v>46419</v>
      </c>
      <c r="AI1" s="10">
        <v>46447</v>
      </c>
      <c r="AJ1" s="10">
        <v>46478</v>
      </c>
      <c r="AK1" s="10">
        <v>46508</v>
      </c>
      <c r="AL1" s="10">
        <v>46539</v>
      </c>
      <c r="AM1" s="10">
        <v>46569</v>
      </c>
      <c r="AN1" s="10">
        <v>46600</v>
      </c>
      <c r="AO1" s="10">
        <v>46631</v>
      </c>
      <c r="AP1" s="10">
        <v>46661</v>
      </c>
      <c r="AQ1" s="10">
        <v>46692</v>
      </c>
      <c r="AR1" s="10">
        <v>46722</v>
      </c>
      <c r="AS1" s="10">
        <v>46753</v>
      </c>
      <c r="AT1" s="10">
        <v>46784</v>
      </c>
      <c r="AU1" s="10">
        <v>46813</v>
      </c>
      <c r="AV1" s="10">
        <v>46844</v>
      </c>
      <c r="AW1" s="10">
        <v>46874</v>
      </c>
      <c r="AX1" s="10">
        <v>46905</v>
      </c>
      <c r="AY1" s="10">
        <v>46935</v>
      </c>
      <c r="AZ1" s="10">
        <v>46966</v>
      </c>
      <c r="BA1" s="10">
        <v>46997</v>
      </c>
      <c r="BB1" s="10">
        <v>47027</v>
      </c>
      <c r="BC1" s="10">
        <v>47058</v>
      </c>
      <c r="BD1" s="10">
        <v>47088</v>
      </c>
    </row>
    <row r="2" spans="1:56" ht="20.100000000000001" customHeight="1" x14ac:dyDescent="0.25">
      <c r="A2">
        <v>2</v>
      </c>
      <c r="B2">
        <v>2</v>
      </c>
      <c r="C2" t="s">
        <v>4</v>
      </c>
      <c r="D2" s="6" t="s">
        <v>5</v>
      </c>
      <c r="E2" s="10">
        <v>46023</v>
      </c>
      <c r="F2" s="10">
        <v>46204</v>
      </c>
      <c r="G2" s="9" t="s">
        <v>8</v>
      </c>
      <c r="I2" t="str">
        <f>IF('[3]Opći podaci'!C5="Javni isporučitelj vodnih usluga temeljem Zakona o vodnim uslugama (NN br. 66/19)","A2. Izgradnja sustava za skladištenje električne energije (baterije)",
IF('[3]Opći podaci'!C5="Davatelj javne usluge sakupljanja komunalnog otpada temeljem (NN br. 84/21 i 142/23)","A2. Izrada projektno-tehničke dokumentacije",""))</f>
        <v/>
      </c>
      <c r="J2" s="8" t="s">
        <v>6</v>
      </c>
      <c r="K2" t="s">
        <v>6</v>
      </c>
    </row>
    <row r="3" spans="1:56" ht="20.100000000000001" customHeight="1" x14ac:dyDescent="0.25">
      <c r="A3">
        <v>3</v>
      </c>
      <c r="B3">
        <v>3</v>
      </c>
      <c r="D3" s="6" t="s">
        <v>7</v>
      </c>
      <c r="E3" s="10">
        <v>46054</v>
      </c>
      <c r="F3" s="10">
        <v>46235</v>
      </c>
      <c r="G3" s="9" t="s">
        <v>11</v>
      </c>
      <c r="I3" t="s">
        <v>9</v>
      </c>
      <c r="K3" t="s">
        <v>258</v>
      </c>
    </row>
    <row r="4" spans="1:56" ht="20.100000000000001" customHeight="1" x14ac:dyDescent="0.25">
      <c r="A4">
        <v>4</v>
      </c>
      <c r="B4">
        <v>4</v>
      </c>
      <c r="D4" s="6" t="s">
        <v>10</v>
      </c>
      <c r="E4" s="10">
        <v>46082</v>
      </c>
      <c r="F4" s="10">
        <v>46266</v>
      </c>
      <c r="G4" s="9" t="s">
        <v>14</v>
      </c>
      <c r="I4" t="s">
        <v>12</v>
      </c>
    </row>
    <row r="5" spans="1:56" ht="20.100000000000001" customHeight="1" x14ac:dyDescent="0.25">
      <c r="A5">
        <v>5</v>
      </c>
      <c r="B5">
        <v>5</v>
      </c>
      <c r="D5" s="6" t="s">
        <v>13</v>
      </c>
      <c r="E5" s="10">
        <v>46113</v>
      </c>
      <c r="F5" s="10">
        <v>46296</v>
      </c>
      <c r="G5" s="9" t="s">
        <v>16</v>
      </c>
    </row>
    <row r="6" spans="1:56" ht="20.100000000000001" customHeight="1" x14ac:dyDescent="0.25">
      <c r="A6">
        <v>6</v>
      </c>
      <c r="B6">
        <v>6</v>
      </c>
      <c r="D6" s="6" t="s">
        <v>15</v>
      </c>
      <c r="E6" s="10">
        <v>46143</v>
      </c>
      <c r="F6" s="10">
        <v>46327</v>
      </c>
      <c r="G6" s="9" t="s">
        <v>18</v>
      </c>
    </row>
    <row r="7" spans="1:56" ht="20.100000000000001" customHeight="1" x14ac:dyDescent="0.25">
      <c r="A7">
        <v>7</v>
      </c>
      <c r="B7">
        <v>7</v>
      </c>
      <c r="D7" s="6" t="s">
        <v>17</v>
      </c>
      <c r="E7" s="10">
        <v>45992</v>
      </c>
      <c r="F7" s="10">
        <v>46174</v>
      </c>
      <c r="I7" t="s">
        <v>19</v>
      </c>
    </row>
    <row r="8" spans="1:56" ht="20.100000000000001" customHeight="1" x14ac:dyDescent="0.25">
      <c r="A8">
        <v>8</v>
      </c>
      <c r="B8">
        <v>8</v>
      </c>
      <c r="D8" s="6" t="s">
        <v>20</v>
      </c>
      <c r="E8" s="10">
        <v>46023</v>
      </c>
      <c r="F8" s="10">
        <v>46388</v>
      </c>
      <c r="I8" t="s">
        <v>21</v>
      </c>
    </row>
    <row r="9" spans="1:56" ht="20.100000000000001" customHeight="1" x14ac:dyDescent="0.25">
      <c r="A9">
        <v>9</v>
      </c>
      <c r="B9">
        <v>9</v>
      </c>
      <c r="D9" s="6" t="s">
        <v>22</v>
      </c>
      <c r="E9" s="10">
        <v>46054</v>
      </c>
      <c r="F9" s="10">
        <v>46419</v>
      </c>
    </row>
    <row r="10" spans="1:56" ht="20.100000000000001" customHeight="1" x14ac:dyDescent="0.25">
      <c r="B10">
        <v>10</v>
      </c>
      <c r="D10" s="6" t="s">
        <v>23</v>
      </c>
      <c r="E10" s="10">
        <v>46082</v>
      </c>
      <c r="F10" s="10">
        <v>46447</v>
      </c>
    </row>
    <row r="11" spans="1:56" ht="20.100000000000001" customHeight="1" x14ac:dyDescent="0.25">
      <c r="B11">
        <v>11</v>
      </c>
      <c r="D11" s="6"/>
      <c r="E11" s="10">
        <v>46113</v>
      </c>
      <c r="F11" s="10">
        <v>46478</v>
      </c>
    </row>
    <row r="12" spans="1:56" ht="20.100000000000001" customHeight="1" x14ac:dyDescent="0.25">
      <c r="B12">
        <v>12</v>
      </c>
      <c r="D12" s="6"/>
      <c r="E12" s="10">
        <v>46143</v>
      </c>
      <c r="F12" s="10">
        <v>46508</v>
      </c>
      <c r="I12" t="s">
        <v>254</v>
      </c>
    </row>
    <row r="13" spans="1:56" ht="20.100000000000001" customHeight="1" x14ac:dyDescent="0.25">
      <c r="B13">
        <v>13</v>
      </c>
      <c r="C13" t="str">
        <f>_xlfn.TEXTJOIN("",TRUE,'Opći podaci'!B3,'Opći podaci'!D3)</f>
        <v>MF-2025-3-1-</v>
      </c>
      <c r="D13" s="87">
        <v>0.5</v>
      </c>
      <c r="E13" s="10">
        <v>46174</v>
      </c>
      <c r="F13" s="10">
        <v>46539</v>
      </c>
      <c r="I13" t="s">
        <v>255</v>
      </c>
    </row>
    <row r="14" spans="1:56" ht="20.100000000000001" customHeight="1" x14ac:dyDescent="0.25">
      <c r="B14">
        <v>14</v>
      </c>
      <c r="D14" s="87">
        <v>0.4</v>
      </c>
      <c r="E14" s="10">
        <v>46204</v>
      </c>
      <c r="F14" s="10">
        <v>46569</v>
      </c>
      <c r="I14" t="s">
        <v>256</v>
      </c>
    </row>
    <row r="15" spans="1:56" ht="20.100000000000001" customHeight="1" x14ac:dyDescent="0.25">
      <c r="B15">
        <v>15</v>
      </c>
      <c r="D15" s="87">
        <v>0.3</v>
      </c>
      <c r="E15" s="10">
        <v>46235</v>
      </c>
      <c r="F15" s="10">
        <v>46600</v>
      </c>
    </row>
    <row r="16" spans="1:56" ht="20.100000000000001" customHeight="1" x14ac:dyDescent="0.25">
      <c r="B16">
        <v>16</v>
      </c>
      <c r="D16" s="6"/>
      <c r="E16" s="10">
        <v>46266</v>
      </c>
      <c r="F16" s="10">
        <v>46631</v>
      </c>
    </row>
    <row r="17" spans="2:6" ht="20.100000000000001" customHeight="1" x14ac:dyDescent="0.25">
      <c r="B17">
        <v>17</v>
      </c>
      <c r="D17" s="6"/>
      <c r="E17" s="10">
        <v>46296</v>
      </c>
      <c r="F17" s="10">
        <v>46661</v>
      </c>
    </row>
    <row r="18" spans="2:6" ht="20.100000000000001" customHeight="1" x14ac:dyDescent="0.25">
      <c r="B18">
        <v>18</v>
      </c>
      <c r="E18" s="10">
        <v>46327</v>
      </c>
      <c r="F18" s="10">
        <v>46692</v>
      </c>
    </row>
    <row r="19" spans="2:6" ht="20.100000000000001" customHeight="1" x14ac:dyDescent="0.25">
      <c r="B19">
        <v>19</v>
      </c>
      <c r="E19" s="10">
        <v>46357</v>
      </c>
      <c r="F19" s="10">
        <v>46722</v>
      </c>
    </row>
    <row r="20" spans="2:6" x14ac:dyDescent="0.25">
      <c r="B20">
        <v>20</v>
      </c>
      <c r="D20" s="6"/>
      <c r="E20" s="10">
        <v>46388</v>
      </c>
      <c r="F20" s="10">
        <v>46753</v>
      </c>
    </row>
    <row r="21" spans="2:6" x14ac:dyDescent="0.25">
      <c r="B21">
        <v>21</v>
      </c>
      <c r="E21" s="10">
        <v>46419</v>
      </c>
      <c r="F21" s="10">
        <v>46784</v>
      </c>
    </row>
    <row r="22" spans="2:6" x14ac:dyDescent="0.25">
      <c r="B22">
        <v>22</v>
      </c>
      <c r="E22" s="10">
        <v>46447</v>
      </c>
      <c r="F22" s="10">
        <v>46813</v>
      </c>
    </row>
    <row r="23" spans="2:6" x14ac:dyDescent="0.25">
      <c r="B23">
        <v>23</v>
      </c>
      <c r="E23" s="10">
        <v>46478</v>
      </c>
      <c r="F23" s="10">
        <v>46844</v>
      </c>
    </row>
    <row r="24" spans="2:6" x14ac:dyDescent="0.25">
      <c r="B24">
        <v>24</v>
      </c>
      <c r="E24" s="10">
        <v>46508</v>
      </c>
      <c r="F24" s="10">
        <v>46874</v>
      </c>
    </row>
    <row r="25" spans="2:6" x14ac:dyDescent="0.25">
      <c r="B25">
        <v>25</v>
      </c>
      <c r="E25" s="10">
        <v>46539</v>
      </c>
      <c r="F25" s="10">
        <v>46905</v>
      </c>
    </row>
    <row r="26" spans="2:6" x14ac:dyDescent="0.25">
      <c r="B26">
        <v>26</v>
      </c>
      <c r="E26" s="10">
        <v>46569</v>
      </c>
      <c r="F26" s="10">
        <v>46935</v>
      </c>
    </row>
    <row r="27" spans="2:6" x14ac:dyDescent="0.25">
      <c r="B27">
        <v>27</v>
      </c>
      <c r="E27" s="10">
        <v>46600</v>
      </c>
      <c r="F27" s="10">
        <v>46966</v>
      </c>
    </row>
    <row r="28" spans="2:6" x14ac:dyDescent="0.25">
      <c r="B28">
        <v>28</v>
      </c>
      <c r="E28" s="10">
        <v>46631</v>
      </c>
      <c r="F28" s="10">
        <v>46997</v>
      </c>
    </row>
    <row r="29" spans="2:6" x14ac:dyDescent="0.25">
      <c r="B29">
        <v>29</v>
      </c>
      <c r="E29" s="10">
        <v>46661</v>
      </c>
      <c r="F29" s="10">
        <v>47027</v>
      </c>
    </row>
    <row r="30" spans="2:6" x14ac:dyDescent="0.25">
      <c r="B30">
        <v>30</v>
      </c>
      <c r="E30" s="10">
        <v>46692</v>
      </c>
      <c r="F30" s="10">
        <v>47058</v>
      </c>
    </row>
    <row r="31" spans="2:6" x14ac:dyDescent="0.25">
      <c r="B31">
        <v>31</v>
      </c>
      <c r="E31" s="10">
        <v>46722</v>
      </c>
      <c r="F31" s="10">
        <v>47088</v>
      </c>
    </row>
    <row r="32" spans="2:6" x14ac:dyDescent="0.25">
      <c r="B32">
        <v>32</v>
      </c>
      <c r="D32" s="7"/>
      <c r="E32" s="10">
        <v>46753</v>
      </c>
      <c r="F32" s="10">
        <v>47119</v>
      </c>
    </row>
    <row r="33" spans="2:6" x14ac:dyDescent="0.25">
      <c r="B33">
        <v>33</v>
      </c>
      <c r="E33" s="10">
        <v>46784</v>
      </c>
      <c r="F33" s="10">
        <v>47150</v>
      </c>
    </row>
    <row r="34" spans="2:6" x14ac:dyDescent="0.25">
      <c r="B34">
        <v>34</v>
      </c>
      <c r="E34" s="10">
        <v>46813</v>
      </c>
      <c r="F34" s="10">
        <v>47178</v>
      </c>
    </row>
    <row r="35" spans="2:6" x14ac:dyDescent="0.25">
      <c r="B35">
        <v>35</v>
      </c>
      <c r="E35" s="10">
        <v>46844</v>
      </c>
      <c r="F35" s="10">
        <v>47209</v>
      </c>
    </row>
    <row r="36" spans="2:6" x14ac:dyDescent="0.25">
      <c r="B36">
        <v>36</v>
      </c>
      <c r="E36" s="10">
        <v>46874</v>
      </c>
      <c r="F36" s="10">
        <v>47239</v>
      </c>
    </row>
    <row r="37" spans="2:6" x14ac:dyDescent="0.25">
      <c r="B37">
        <v>37</v>
      </c>
      <c r="E37" s="10">
        <v>46905</v>
      </c>
      <c r="F37" s="10">
        <v>47270</v>
      </c>
    </row>
    <row r="38" spans="2:6" x14ac:dyDescent="0.25">
      <c r="B38">
        <v>38</v>
      </c>
      <c r="E38" s="10">
        <v>46935</v>
      </c>
      <c r="F38" s="10">
        <v>47300</v>
      </c>
    </row>
    <row r="39" spans="2:6" x14ac:dyDescent="0.25">
      <c r="B39">
        <v>39</v>
      </c>
      <c r="E39" s="10">
        <v>46966</v>
      </c>
      <c r="F39" s="10">
        <v>47331</v>
      </c>
    </row>
    <row r="40" spans="2:6" x14ac:dyDescent="0.25">
      <c r="B40">
        <v>40</v>
      </c>
      <c r="E40" s="10">
        <v>46997</v>
      </c>
      <c r="F40" s="10">
        <v>47362</v>
      </c>
    </row>
    <row r="41" spans="2:6" x14ac:dyDescent="0.25">
      <c r="B41">
        <v>41</v>
      </c>
      <c r="E41" s="10">
        <v>47027</v>
      </c>
      <c r="F41" s="10">
        <v>47392</v>
      </c>
    </row>
    <row r="42" spans="2:6" x14ac:dyDescent="0.25">
      <c r="B42">
        <v>42</v>
      </c>
      <c r="E42" s="10">
        <v>47058</v>
      </c>
      <c r="F42" s="10">
        <v>47423</v>
      </c>
    </row>
    <row r="43" spans="2:6" x14ac:dyDescent="0.25">
      <c r="B43">
        <v>43</v>
      </c>
      <c r="E43" s="10">
        <v>47088</v>
      </c>
      <c r="F43" s="10">
        <v>47453</v>
      </c>
    </row>
    <row r="44" spans="2:6" x14ac:dyDescent="0.25">
      <c r="B44">
        <v>44</v>
      </c>
      <c r="E44" s="10">
        <v>47119</v>
      </c>
      <c r="F44" s="10">
        <v>47484</v>
      </c>
    </row>
    <row r="45" spans="2:6" x14ac:dyDescent="0.25">
      <c r="B45">
        <v>45</v>
      </c>
      <c r="E45" s="10">
        <v>47150</v>
      </c>
      <c r="F45" s="10">
        <v>47515</v>
      </c>
    </row>
    <row r="46" spans="2:6" x14ac:dyDescent="0.25">
      <c r="B46">
        <v>46</v>
      </c>
      <c r="E46" s="10">
        <v>47178</v>
      </c>
      <c r="F46" s="10">
        <v>47543</v>
      </c>
    </row>
    <row r="47" spans="2:6" x14ac:dyDescent="0.25">
      <c r="B47">
        <v>47</v>
      </c>
      <c r="E47" s="10">
        <v>47209</v>
      </c>
      <c r="F47" s="10">
        <v>47574</v>
      </c>
    </row>
    <row r="48" spans="2:6" x14ac:dyDescent="0.25">
      <c r="B48">
        <v>48</v>
      </c>
      <c r="E48" s="10">
        <v>47239</v>
      </c>
      <c r="F48" s="10">
        <v>47604</v>
      </c>
    </row>
    <row r="49" spans="2:6" x14ac:dyDescent="0.25">
      <c r="B49">
        <v>49</v>
      </c>
      <c r="E49" s="10">
        <v>47270</v>
      </c>
      <c r="F49" s="10">
        <v>47635</v>
      </c>
    </row>
    <row r="50" spans="2:6" x14ac:dyDescent="0.25">
      <c r="B50">
        <v>50</v>
      </c>
      <c r="E50" s="10"/>
    </row>
    <row r="51" spans="2:6" x14ac:dyDescent="0.25">
      <c r="B51">
        <v>51</v>
      </c>
      <c r="E51" s="10"/>
    </row>
    <row r="52" spans="2:6" x14ac:dyDescent="0.25">
      <c r="B52">
        <v>52</v>
      </c>
      <c r="E52" s="10"/>
    </row>
    <row r="53" spans="2:6" x14ac:dyDescent="0.25">
      <c r="B53">
        <v>53</v>
      </c>
      <c r="E53" s="10"/>
    </row>
    <row r="54" spans="2:6" x14ac:dyDescent="0.25">
      <c r="B54">
        <v>54</v>
      </c>
      <c r="E54" s="10"/>
    </row>
    <row r="55" spans="2:6" x14ac:dyDescent="0.25">
      <c r="B55">
        <v>55</v>
      </c>
      <c r="E55" s="10"/>
    </row>
    <row r="56" spans="2:6" x14ac:dyDescent="0.25">
      <c r="B56">
        <v>56</v>
      </c>
      <c r="E56" s="10"/>
    </row>
    <row r="57" spans="2:6" x14ac:dyDescent="0.25">
      <c r="B57">
        <v>57</v>
      </c>
      <c r="E57" s="10"/>
    </row>
    <row r="58" spans="2:6" x14ac:dyDescent="0.25">
      <c r="B58">
        <v>58</v>
      </c>
    </row>
    <row r="59" spans="2:6" x14ac:dyDescent="0.25">
      <c r="B59">
        <v>59</v>
      </c>
    </row>
    <row r="60" spans="2:6" x14ac:dyDescent="0.25">
      <c r="B60">
        <v>60</v>
      </c>
    </row>
    <row r="61" spans="2:6" x14ac:dyDescent="0.25">
      <c r="B61">
        <v>61</v>
      </c>
    </row>
    <row r="62" spans="2:6" x14ac:dyDescent="0.25">
      <c r="B62">
        <v>62</v>
      </c>
    </row>
    <row r="63" spans="2:6" x14ac:dyDescent="0.25">
      <c r="B63">
        <v>63</v>
      </c>
    </row>
    <row r="64" spans="2:6" x14ac:dyDescent="0.25">
      <c r="B64">
        <v>64</v>
      </c>
    </row>
    <row r="65" spans="2:2" x14ac:dyDescent="0.25">
      <c r="B65">
        <v>65</v>
      </c>
    </row>
    <row r="66" spans="2:2" x14ac:dyDescent="0.25">
      <c r="B66">
        <v>66</v>
      </c>
    </row>
    <row r="67" spans="2:2" x14ac:dyDescent="0.25">
      <c r="B67">
        <v>67</v>
      </c>
    </row>
    <row r="68" spans="2:2" x14ac:dyDescent="0.25">
      <c r="B68">
        <v>68</v>
      </c>
    </row>
    <row r="69" spans="2:2" x14ac:dyDescent="0.25">
      <c r="B69">
        <v>69</v>
      </c>
    </row>
    <row r="70" spans="2:2" x14ac:dyDescent="0.25">
      <c r="B70">
        <v>70</v>
      </c>
    </row>
    <row r="71" spans="2:2" x14ac:dyDescent="0.25">
      <c r="B71">
        <v>71</v>
      </c>
    </row>
    <row r="72" spans="2:2" x14ac:dyDescent="0.25">
      <c r="B72">
        <v>72</v>
      </c>
    </row>
    <row r="73" spans="2:2" x14ac:dyDescent="0.25">
      <c r="B73">
        <v>73</v>
      </c>
    </row>
    <row r="74" spans="2:2" x14ac:dyDescent="0.25">
      <c r="B74">
        <v>74</v>
      </c>
    </row>
    <row r="75" spans="2:2" x14ac:dyDescent="0.25">
      <c r="B75">
        <v>75</v>
      </c>
    </row>
    <row r="76" spans="2:2" x14ac:dyDescent="0.25">
      <c r="B76">
        <v>76</v>
      </c>
    </row>
    <row r="77" spans="2:2" x14ac:dyDescent="0.25">
      <c r="B77">
        <v>77</v>
      </c>
    </row>
    <row r="78" spans="2:2" x14ac:dyDescent="0.25">
      <c r="B78">
        <v>78</v>
      </c>
    </row>
    <row r="79" spans="2:2" x14ac:dyDescent="0.25">
      <c r="B79">
        <v>79</v>
      </c>
    </row>
    <row r="80" spans="2:2" x14ac:dyDescent="0.25">
      <c r="B80">
        <v>80</v>
      </c>
    </row>
    <row r="81" spans="2:2" x14ac:dyDescent="0.25">
      <c r="B81">
        <v>81</v>
      </c>
    </row>
    <row r="82" spans="2:2" x14ac:dyDescent="0.25">
      <c r="B82">
        <v>82</v>
      </c>
    </row>
    <row r="83" spans="2:2" x14ac:dyDescent="0.25">
      <c r="B83">
        <v>83</v>
      </c>
    </row>
    <row r="84" spans="2:2" x14ac:dyDescent="0.25">
      <c r="B84">
        <v>84</v>
      </c>
    </row>
    <row r="85" spans="2:2" x14ac:dyDescent="0.25">
      <c r="B85">
        <v>85</v>
      </c>
    </row>
    <row r="86" spans="2:2" x14ac:dyDescent="0.25">
      <c r="B86">
        <v>86</v>
      </c>
    </row>
    <row r="87" spans="2:2" x14ac:dyDescent="0.25">
      <c r="B87">
        <v>87</v>
      </c>
    </row>
    <row r="88" spans="2:2" x14ac:dyDescent="0.25">
      <c r="B88">
        <v>88</v>
      </c>
    </row>
    <row r="89" spans="2:2" x14ac:dyDescent="0.25">
      <c r="B89">
        <v>89</v>
      </c>
    </row>
    <row r="90" spans="2:2" x14ac:dyDescent="0.25">
      <c r="B90">
        <v>90</v>
      </c>
    </row>
    <row r="91" spans="2:2" x14ac:dyDescent="0.25">
      <c r="B91">
        <v>91</v>
      </c>
    </row>
    <row r="92" spans="2:2" x14ac:dyDescent="0.25">
      <c r="B92">
        <v>92</v>
      </c>
    </row>
    <row r="93" spans="2:2" x14ac:dyDescent="0.25">
      <c r="B93">
        <v>93</v>
      </c>
    </row>
    <row r="94" spans="2:2" x14ac:dyDescent="0.25">
      <c r="B94">
        <v>94</v>
      </c>
    </row>
    <row r="95" spans="2:2" x14ac:dyDescent="0.25">
      <c r="B95">
        <v>95</v>
      </c>
    </row>
    <row r="96" spans="2:2" x14ac:dyDescent="0.25">
      <c r="B96">
        <v>96</v>
      </c>
    </row>
    <row r="97" spans="2:2" x14ac:dyDescent="0.25">
      <c r="B97">
        <v>97</v>
      </c>
    </row>
    <row r="98" spans="2:2" x14ac:dyDescent="0.25">
      <c r="B98">
        <v>98</v>
      </c>
    </row>
    <row r="99" spans="2:2" x14ac:dyDescent="0.25">
      <c r="B99">
        <v>99</v>
      </c>
    </row>
    <row r="100" spans="2:2" x14ac:dyDescent="0.25">
      <c r="B100">
        <v>100</v>
      </c>
    </row>
    <row r="101" spans="2:2" x14ac:dyDescent="0.25">
      <c r="B101">
        <v>101</v>
      </c>
    </row>
    <row r="102" spans="2:2" x14ac:dyDescent="0.25">
      <c r="B102">
        <v>102</v>
      </c>
    </row>
    <row r="103" spans="2:2" x14ac:dyDescent="0.25">
      <c r="B103">
        <v>103</v>
      </c>
    </row>
    <row r="104" spans="2:2" x14ac:dyDescent="0.25">
      <c r="B104">
        <v>104</v>
      </c>
    </row>
    <row r="105" spans="2:2" x14ac:dyDescent="0.25">
      <c r="B105">
        <v>105</v>
      </c>
    </row>
    <row r="106" spans="2:2" x14ac:dyDescent="0.25">
      <c r="B106">
        <v>106</v>
      </c>
    </row>
    <row r="107" spans="2:2" x14ac:dyDescent="0.25">
      <c r="B107">
        <v>107</v>
      </c>
    </row>
    <row r="108" spans="2:2" x14ac:dyDescent="0.25">
      <c r="B108">
        <v>108</v>
      </c>
    </row>
    <row r="109" spans="2:2" x14ac:dyDescent="0.25">
      <c r="B109">
        <v>109</v>
      </c>
    </row>
    <row r="110" spans="2:2" x14ac:dyDescent="0.25">
      <c r="B110">
        <v>110</v>
      </c>
    </row>
    <row r="111" spans="2:2" x14ac:dyDescent="0.25">
      <c r="B111">
        <v>111</v>
      </c>
    </row>
    <row r="112" spans="2:2" x14ac:dyDescent="0.25">
      <c r="B112">
        <v>112</v>
      </c>
    </row>
    <row r="113" spans="2:2" x14ac:dyDescent="0.25">
      <c r="B113">
        <v>113</v>
      </c>
    </row>
    <row r="114" spans="2:2" x14ac:dyDescent="0.25">
      <c r="B114">
        <v>114</v>
      </c>
    </row>
    <row r="115" spans="2:2" x14ac:dyDescent="0.25">
      <c r="B115">
        <v>115</v>
      </c>
    </row>
    <row r="116" spans="2:2" x14ac:dyDescent="0.25">
      <c r="B116">
        <v>116</v>
      </c>
    </row>
    <row r="117" spans="2:2" x14ac:dyDescent="0.25">
      <c r="B117">
        <v>117</v>
      </c>
    </row>
    <row r="118" spans="2:2" x14ac:dyDescent="0.25">
      <c r="B118">
        <v>118</v>
      </c>
    </row>
    <row r="119" spans="2:2" x14ac:dyDescent="0.25">
      <c r="B119">
        <v>119</v>
      </c>
    </row>
    <row r="120" spans="2:2" x14ac:dyDescent="0.25">
      <c r="B120">
        <v>120</v>
      </c>
    </row>
    <row r="121" spans="2:2" x14ac:dyDescent="0.25">
      <c r="B121">
        <v>121</v>
      </c>
    </row>
    <row r="122" spans="2:2" x14ac:dyDescent="0.25">
      <c r="B122">
        <v>122</v>
      </c>
    </row>
    <row r="123" spans="2:2" x14ac:dyDescent="0.25">
      <c r="B123">
        <v>123</v>
      </c>
    </row>
    <row r="124" spans="2:2" x14ac:dyDescent="0.25">
      <c r="B124">
        <v>124</v>
      </c>
    </row>
    <row r="125" spans="2:2" x14ac:dyDescent="0.25">
      <c r="B125">
        <v>125</v>
      </c>
    </row>
    <row r="126" spans="2:2" x14ac:dyDescent="0.25">
      <c r="B126">
        <v>126</v>
      </c>
    </row>
    <row r="127" spans="2:2" x14ac:dyDescent="0.25">
      <c r="B127">
        <v>127</v>
      </c>
    </row>
    <row r="128" spans="2:2" x14ac:dyDescent="0.25">
      <c r="B128">
        <v>128</v>
      </c>
    </row>
    <row r="129" spans="2:2" x14ac:dyDescent="0.25">
      <c r="B129">
        <v>129</v>
      </c>
    </row>
    <row r="130" spans="2:2" x14ac:dyDescent="0.25">
      <c r="B130">
        <v>130</v>
      </c>
    </row>
    <row r="131" spans="2:2" x14ac:dyDescent="0.25">
      <c r="B131">
        <v>131</v>
      </c>
    </row>
    <row r="132" spans="2:2" x14ac:dyDescent="0.25">
      <c r="B132">
        <v>132</v>
      </c>
    </row>
    <row r="133" spans="2:2" x14ac:dyDescent="0.25">
      <c r="B133">
        <v>133</v>
      </c>
    </row>
    <row r="134" spans="2:2" x14ac:dyDescent="0.25">
      <c r="B134">
        <v>134</v>
      </c>
    </row>
    <row r="135" spans="2:2" x14ac:dyDescent="0.25">
      <c r="B135">
        <v>135</v>
      </c>
    </row>
    <row r="136" spans="2:2" x14ac:dyDescent="0.25">
      <c r="B136">
        <v>136</v>
      </c>
    </row>
    <row r="137" spans="2:2" x14ac:dyDescent="0.25">
      <c r="B137">
        <v>137</v>
      </c>
    </row>
    <row r="138" spans="2:2" x14ac:dyDescent="0.25">
      <c r="B138">
        <v>138</v>
      </c>
    </row>
    <row r="139" spans="2:2" x14ac:dyDescent="0.25">
      <c r="B139">
        <v>139</v>
      </c>
    </row>
    <row r="140" spans="2:2" x14ac:dyDescent="0.25">
      <c r="B140">
        <v>140</v>
      </c>
    </row>
    <row r="141" spans="2:2" x14ac:dyDescent="0.25">
      <c r="B141">
        <v>141</v>
      </c>
    </row>
    <row r="142" spans="2:2" x14ac:dyDescent="0.25">
      <c r="B142">
        <v>142</v>
      </c>
    </row>
    <row r="143" spans="2:2" x14ac:dyDescent="0.25">
      <c r="B143">
        <v>143</v>
      </c>
    </row>
    <row r="144" spans="2:2" x14ac:dyDescent="0.25">
      <c r="B144">
        <v>144</v>
      </c>
    </row>
    <row r="145" spans="2:2" x14ac:dyDescent="0.25">
      <c r="B145">
        <v>145</v>
      </c>
    </row>
    <row r="146" spans="2:2" x14ac:dyDescent="0.25">
      <c r="B146">
        <v>146</v>
      </c>
    </row>
    <row r="147" spans="2:2" x14ac:dyDescent="0.25">
      <c r="B147">
        <v>147</v>
      </c>
    </row>
    <row r="148" spans="2:2" x14ac:dyDescent="0.25">
      <c r="B148">
        <v>148</v>
      </c>
    </row>
    <row r="149" spans="2:2" x14ac:dyDescent="0.25">
      <c r="B149">
        <v>149</v>
      </c>
    </row>
    <row r="150" spans="2:2" x14ac:dyDescent="0.25">
      <c r="B150">
        <v>150</v>
      </c>
    </row>
    <row r="151" spans="2:2" x14ac:dyDescent="0.25">
      <c r="B151">
        <v>151</v>
      </c>
    </row>
    <row r="152" spans="2:2" x14ac:dyDescent="0.25">
      <c r="B152">
        <v>152</v>
      </c>
    </row>
    <row r="153" spans="2:2" x14ac:dyDescent="0.25">
      <c r="B153">
        <v>153</v>
      </c>
    </row>
    <row r="154" spans="2:2" x14ac:dyDescent="0.25">
      <c r="B154">
        <v>154</v>
      </c>
    </row>
    <row r="155" spans="2:2" x14ac:dyDescent="0.25">
      <c r="B155">
        <v>155</v>
      </c>
    </row>
    <row r="156" spans="2:2" x14ac:dyDescent="0.25">
      <c r="B156">
        <v>156</v>
      </c>
    </row>
    <row r="157" spans="2:2" x14ac:dyDescent="0.25">
      <c r="B157">
        <v>157</v>
      </c>
    </row>
    <row r="158" spans="2:2" x14ac:dyDescent="0.25">
      <c r="B158">
        <v>158</v>
      </c>
    </row>
    <row r="159" spans="2:2" x14ac:dyDescent="0.25">
      <c r="B159">
        <v>159</v>
      </c>
    </row>
    <row r="160" spans="2:2" x14ac:dyDescent="0.25">
      <c r="B160">
        <v>160</v>
      </c>
    </row>
    <row r="161" spans="2:2" x14ac:dyDescent="0.25">
      <c r="B161">
        <v>161</v>
      </c>
    </row>
    <row r="162" spans="2:2" x14ac:dyDescent="0.25">
      <c r="B162">
        <v>162</v>
      </c>
    </row>
    <row r="163" spans="2:2" x14ac:dyDescent="0.25">
      <c r="B163">
        <v>163</v>
      </c>
    </row>
    <row r="164" spans="2:2" x14ac:dyDescent="0.25">
      <c r="B164">
        <v>164</v>
      </c>
    </row>
    <row r="165" spans="2:2" x14ac:dyDescent="0.25">
      <c r="B165">
        <v>165</v>
      </c>
    </row>
    <row r="166" spans="2:2" x14ac:dyDescent="0.25">
      <c r="B166">
        <v>166</v>
      </c>
    </row>
    <row r="167" spans="2:2" x14ac:dyDescent="0.25">
      <c r="B167">
        <v>167</v>
      </c>
    </row>
    <row r="168" spans="2:2" x14ac:dyDescent="0.25">
      <c r="B168">
        <v>168</v>
      </c>
    </row>
    <row r="169" spans="2:2" x14ac:dyDescent="0.25">
      <c r="B169">
        <v>169</v>
      </c>
    </row>
    <row r="170" spans="2:2" x14ac:dyDescent="0.25">
      <c r="B170">
        <v>170</v>
      </c>
    </row>
    <row r="171" spans="2:2" x14ac:dyDescent="0.25">
      <c r="B171">
        <v>171</v>
      </c>
    </row>
    <row r="172" spans="2:2" x14ac:dyDescent="0.25">
      <c r="B172">
        <v>172</v>
      </c>
    </row>
    <row r="173" spans="2:2" x14ac:dyDescent="0.25">
      <c r="B173">
        <v>173</v>
      </c>
    </row>
    <row r="174" spans="2:2" x14ac:dyDescent="0.25">
      <c r="B174">
        <v>174</v>
      </c>
    </row>
    <row r="175" spans="2:2" x14ac:dyDescent="0.25">
      <c r="B175">
        <v>175</v>
      </c>
    </row>
    <row r="176" spans="2:2" x14ac:dyDescent="0.25">
      <c r="B176">
        <v>176</v>
      </c>
    </row>
    <row r="177" spans="2:2" x14ac:dyDescent="0.25">
      <c r="B177">
        <v>177</v>
      </c>
    </row>
    <row r="178" spans="2:2" x14ac:dyDescent="0.25">
      <c r="B178">
        <v>178</v>
      </c>
    </row>
    <row r="179" spans="2:2" x14ac:dyDescent="0.25">
      <c r="B179">
        <v>179</v>
      </c>
    </row>
    <row r="180" spans="2:2" x14ac:dyDescent="0.25">
      <c r="B180">
        <v>180</v>
      </c>
    </row>
    <row r="181" spans="2:2" x14ac:dyDescent="0.25">
      <c r="B181">
        <v>181</v>
      </c>
    </row>
    <row r="182" spans="2:2" x14ac:dyDescent="0.25">
      <c r="B182">
        <v>182</v>
      </c>
    </row>
    <row r="183" spans="2:2" x14ac:dyDescent="0.25">
      <c r="B183">
        <v>183</v>
      </c>
    </row>
    <row r="184" spans="2:2" x14ac:dyDescent="0.25">
      <c r="B184">
        <v>184</v>
      </c>
    </row>
    <row r="185" spans="2:2" x14ac:dyDescent="0.25">
      <c r="B185">
        <v>185</v>
      </c>
    </row>
    <row r="186" spans="2:2" x14ac:dyDescent="0.25">
      <c r="B186">
        <v>186</v>
      </c>
    </row>
    <row r="187" spans="2:2" x14ac:dyDescent="0.25">
      <c r="B187">
        <v>187</v>
      </c>
    </row>
    <row r="188" spans="2:2" x14ac:dyDescent="0.25">
      <c r="B188">
        <v>188</v>
      </c>
    </row>
    <row r="189" spans="2:2" x14ac:dyDescent="0.25">
      <c r="B189">
        <v>189</v>
      </c>
    </row>
    <row r="190" spans="2:2" x14ac:dyDescent="0.25">
      <c r="B190">
        <v>190</v>
      </c>
    </row>
    <row r="191" spans="2:2" x14ac:dyDescent="0.25">
      <c r="B191">
        <v>191</v>
      </c>
    </row>
    <row r="192" spans="2:2" x14ac:dyDescent="0.25">
      <c r="B192">
        <v>192</v>
      </c>
    </row>
    <row r="193" spans="2:2" x14ac:dyDescent="0.25">
      <c r="B193">
        <v>193</v>
      </c>
    </row>
    <row r="194" spans="2:2" x14ac:dyDescent="0.25">
      <c r="B194">
        <v>194</v>
      </c>
    </row>
    <row r="195" spans="2:2" x14ac:dyDescent="0.25">
      <c r="B195">
        <v>195</v>
      </c>
    </row>
    <row r="196" spans="2:2" x14ac:dyDescent="0.25">
      <c r="B196">
        <v>196</v>
      </c>
    </row>
    <row r="197" spans="2:2" x14ac:dyDescent="0.25">
      <c r="B197">
        <v>197</v>
      </c>
    </row>
    <row r="198" spans="2:2" x14ac:dyDescent="0.25">
      <c r="B198">
        <v>198</v>
      </c>
    </row>
    <row r="199" spans="2:2" x14ac:dyDescent="0.25">
      <c r="B199">
        <v>199</v>
      </c>
    </row>
    <row r="200" spans="2:2" x14ac:dyDescent="0.25">
      <c r="B200">
        <v>200</v>
      </c>
    </row>
    <row r="201" spans="2:2" x14ac:dyDescent="0.25">
      <c r="B201">
        <v>201</v>
      </c>
    </row>
    <row r="202" spans="2:2" x14ac:dyDescent="0.25">
      <c r="B202">
        <v>202</v>
      </c>
    </row>
    <row r="203" spans="2:2" x14ac:dyDescent="0.25">
      <c r="B203">
        <v>203</v>
      </c>
    </row>
    <row r="204" spans="2:2" x14ac:dyDescent="0.25">
      <c r="B204">
        <v>204</v>
      </c>
    </row>
    <row r="205" spans="2:2" x14ac:dyDescent="0.25">
      <c r="B205">
        <v>205</v>
      </c>
    </row>
    <row r="206" spans="2:2" x14ac:dyDescent="0.25">
      <c r="B206">
        <v>206</v>
      </c>
    </row>
    <row r="207" spans="2:2" x14ac:dyDescent="0.25">
      <c r="B207">
        <v>207</v>
      </c>
    </row>
    <row r="208" spans="2:2" x14ac:dyDescent="0.25">
      <c r="B208">
        <v>208</v>
      </c>
    </row>
    <row r="209" spans="2:2" x14ac:dyDescent="0.25">
      <c r="B209">
        <v>209</v>
      </c>
    </row>
    <row r="210" spans="2:2" x14ac:dyDescent="0.25">
      <c r="B210">
        <v>210</v>
      </c>
    </row>
    <row r="211" spans="2:2" x14ac:dyDescent="0.25">
      <c r="B211">
        <v>211</v>
      </c>
    </row>
    <row r="212" spans="2:2" x14ac:dyDescent="0.25">
      <c r="B212">
        <v>212</v>
      </c>
    </row>
    <row r="213" spans="2:2" x14ac:dyDescent="0.25">
      <c r="B213">
        <v>213</v>
      </c>
    </row>
    <row r="214" spans="2:2" x14ac:dyDescent="0.25">
      <c r="B214">
        <v>214</v>
      </c>
    </row>
    <row r="215" spans="2:2" x14ac:dyDescent="0.25">
      <c r="B215">
        <v>215</v>
      </c>
    </row>
    <row r="216" spans="2:2" x14ac:dyDescent="0.25">
      <c r="B216">
        <v>216</v>
      </c>
    </row>
    <row r="217" spans="2:2" x14ac:dyDescent="0.25">
      <c r="B217">
        <v>217</v>
      </c>
    </row>
    <row r="218" spans="2:2" x14ac:dyDescent="0.25">
      <c r="B218">
        <v>218</v>
      </c>
    </row>
    <row r="219" spans="2:2" x14ac:dyDescent="0.25">
      <c r="B219">
        <v>219</v>
      </c>
    </row>
    <row r="220" spans="2:2" x14ac:dyDescent="0.25">
      <c r="B220">
        <v>220</v>
      </c>
    </row>
    <row r="221" spans="2:2" x14ac:dyDescent="0.25">
      <c r="B221">
        <v>221</v>
      </c>
    </row>
    <row r="222" spans="2:2" x14ac:dyDescent="0.25">
      <c r="B222">
        <v>222</v>
      </c>
    </row>
    <row r="223" spans="2:2" x14ac:dyDescent="0.25">
      <c r="B223">
        <v>223</v>
      </c>
    </row>
    <row r="224" spans="2:2" x14ac:dyDescent="0.25">
      <c r="B224">
        <v>224</v>
      </c>
    </row>
    <row r="225" spans="2:2" x14ac:dyDescent="0.25">
      <c r="B225">
        <v>225</v>
      </c>
    </row>
    <row r="226" spans="2:2" x14ac:dyDescent="0.25">
      <c r="B226">
        <v>226</v>
      </c>
    </row>
    <row r="227" spans="2:2" x14ac:dyDescent="0.25">
      <c r="B227">
        <v>227</v>
      </c>
    </row>
    <row r="228" spans="2:2" x14ac:dyDescent="0.25">
      <c r="B228">
        <v>228</v>
      </c>
    </row>
    <row r="229" spans="2:2" x14ac:dyDescent="0.25">
      <c r="B229">
        <v>229</v>
      </c>
    </row>
    <row r="230" spans="2:2" x14ac:dyDescent="0.25">
      <c r="B230">
        <v>230</v>
      </c>
    </row>
    <row r="231" spans="2:2" x14ac:dyDescent="0.25">
      <c r="B231">
        <v>231</v>
      </c>
    </row>
    <row r="232" spans="2:2" x14ac:dyDescent="0.25">
      <c r="B232">
        <v>232</v>
      </c>
    </row>
    <row r="233" spans="2:2" x14ac:dyDescent="0.25">
      <c r="B233">
        <v>233</v>
      </c>
    </row>
    <row r="234" spans="2:2" x14ac:dyDescent="0.25">
      <c r="B234">
        <v>234</v>
      </c>
    </row>
    <row r="235" spans="2:2" x14ac:dyDescent="0.25">
      <c r="B235">
        <v>235</v>
      </c>
    </row>
    <row r="236" spans="2:2" x14ac:dyDescent="0.25">
      <c r="B236">
        <v>236</v>
      </c>
    </row>
    <row r="237" spans="2:2" x14ac:dyDescent="0.25">
      <c r="B237">
        <v>237</v>
      </c>
    </row>
    <row r="238" spans="2:2" x14ac:dyDescent="0.25">
      <c r="B238">
        <v>238</v>
      </c>
    </row>
    <row r="239" spans="2:2" x14ac:dyDescent="0.25">
      <c r="B239">
        <v>239</v>
      </c>
    </row>
    <row r="240" spans="2:2" x14ac:dyDescent="0.25">
      <c r="B240">
        <v>240</v>
      </c>
    </row>
    <row r="241" spans="2:2" x14ac:dyDescent="0.25">
      <c r="B241">
        <v>241</v>
      </c>
    </row>
    <row r="242" spans="2:2" x14ac:dyDescent="0.25">
      <c r="B242">
        <v>242</v>
      </c>
    </row>
    <row r="243" spans="2:2" x14ac:dyDescent="0.25">
      <c r="B243">
        <v>243</v>
      </c>
    </row>
    <row r="244" spans="2:2" x14ac:dyDescent="0.25">
      <c r="B244">
        <v>244</v>
      </c>
    </row>
    <row r="245" spans="2:2" x14ac:dyDescent="0.25">
      <c r="B245">
        <v>245</v>
      </c>
    </row>
    <row r="246" spans="2:2" x14ac:dyDescent="0.25">
      <c r="B246">
        <v>246</v>
      </c>
    </row>
    <row r="247" spans="2:2" x14ac:dyDescent="0.25">
      <c r="B247">
        <v>247</v>
      </c>
    </row>
    <row r="248" spans="2:2" x14ac:dyDescent="0.25">
      <c r="B248">
        <v>248</v>
      </c>
    </row>
    <row r="249" spans="2:2" x14ac:dyDescent="0.25">
      <c r="B249">
        <v>249</v>
      </c>
    </row>
    <row r="250" spans="2:2" x14ac:dyDescent="0.25">
      <c r="B250">
        <v>250</v>
      </c>
    </row>
  </sheetData>
  <pageMargins left="0.7" right="0.7" top="0.75" bottom="0.75" header="0.3" footer="0.3"/>
  <pageSetup paperSize="9" orientation="portrait" verticalDpi="0" r:id="rId1"/>
  <headerFooter>
    <oddHeader>&amp;R&amp;"Times New Roman"&amp;10&amp;K1557B7 Stupanj klasifikacije: SLUŽBENO&amp;1#_x000D_</oddHeader>
    <oddFooter>&amp;L&amp;"Times New Roman,Regular"&amp;10&amp;I&amp;K000000Stupanj klasifikacije:&amp;I&amp;K000000 &amp;"Tahoma,Regular"&amp;10&amp;B&amp;K0000C0SLUŽBENO</oddFooter>
    <evenFooter>&amp;L&amp;"Times New Roman,Regular"&amp;10&amp;I&amp;K000000Stupanj klasifikacije:&amp;I&amp;K000000 &amp;"Tahoma,Regular"&amp;10&amp;B&amp;K0000C0SLUŽBENO</evenFooter>
    <firstFooter>&amp;L&amp;"Times New Roman,Regular"&amp;10&amp;I&amp;K000000Stupanj klasifikacije:&amp;I&amp;K000000 &amp;"Tahoma,Regular"&amp;10&amp;B&amp;K0000C0SLUŽBENO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  <pageSetUpPr fitToPage="1"/>
  </sheetPr>
  <dimension ref="A1:AS32"/>
  <sheetViews>
    <sheetView tabSelected="1" view="pageBreakPreview" topLeftCell="A11" zoomScaleNormal="100" zoomScaleSheetLayoutView="100" workbookViewId="0">
      <selection activeCell="E24" sqref="E24:F24"/>
    </sheetView>
  </sheetViews>
  <sheetFormatPr defaultRowHeight="15" x14ac:dyDescent="0.25"/>
  <cols>
    <col min="1" max="1" width="26.28515625" style="132" customWidth="1"/>
    <col min="2" max="2" width="17.85546875" style="132" customWidth="1"/>
    <col min="3" max="3" width="12.85546875" style="132" customWidth="1"/>
    <col min="4" max="4" width="17.7109375" style="132" customWidth="1"/>
    <col min="5" max="5" width="9" style="132" customWidth="1"/>
    <col min="6" max="6" width="36.5703125" style="132" customWidth="1"/>
    <col min="7" max="7" width="10.85546875" style="132" customWidth="1"/>
    <col min="8" max="11" width="9.140625" style="132" customWidth="1"/>
    <col min="12" max="12" width="16" style="132" customWidth="1"/>
    <col min="13" max="13" width="9.140625" style="132" customWidth="1"/>
    <col min="14" max="14" width="35" style="132" customWidth="1"/>
    <col min="15" max="15" width="9.140625" style="132" customWidth="1"/>
    <col min="16" max="16" width="17.85546875" style="132" customWidth="1"/>
    <col min="17" max="22" width="9.140625" style="132" customWidth="1"/>
    <col min="23" max="23" width="30.7109375" style="132" customWidth="1"/>
    <col min="24" max="25" width="9.140625" style="132" customWidth="1"/>
    <col min="26" max="26" width="27.42578125" style="132" customWidth="1"/>
    <col min="27" max="27" width="9.140625" style="132" customWidth="1"/>
    <col min="28" max="29" width="9.5703125" style="132" customWidth="1"/>
    <col min="30" max="31" width="14.5703125" style="132" customWidth="1"/>
    <col min="32" max="32" width="16.140625" style="132" customWidth="1"/>
    <col min="33" max="33" width="9.140625" style="132" customWidth="1"/>
    <col min="34" max="34" width="34.42578125" style="132" customWidth="1"/>
    <col min="35" max="35" width="9.140625" style="132" customWidth="1"/>
    <col min="36" max="36" width="41.5703125" style="132" customWidth="1"/>
    <col min="37" max="37" width="9.140625" style="132" customWidth="1"/>
    <col min="38" max="38" width="24.7109375" style="132" customWidth="1"/>
    <col min="39" max="39" width="21.7109375" style="132" customWidth="1"/>
    <col min="40" max="40" width="9.140625" style="132" customWidth="1"/>
    <col min="41" max="41" width="45.5703125" style="132" customWidth="1"/>
    <col min="42" max="42" width="9.140625" style="132" customWidth="1"/>
    <col min="43" max="43" width="17.7109375" style="132" customWidth="1"/>
    <col min="44" max="99" width="9.140625" style="132" customWidth="1"/>
    <col min="100" max="16384" width="9.140625" style="132"/>
  </cols>
  <sheetData>
    <row r="1" spans="1:45" ht="114.75" customHeight="1" thickBot="1" x14ac:dyDescent="0.25">
      <c r="A1" s="204" t="s">
        <v>96</v>
      </c>
      <c r="B1" s="205"/>
      <c r="C1" s="205"/>
      <c r="D1" s="205"/>
      <c r="E1" s="205"/>
      <c r="F1" s="206"/>
    </row>
    <row r="2" spans="1:45" ht="27" customHeight="1" thickBot="1" x14ac:dyDescent="0.3">
      <c r="A2" s="211" t="s">
        <v>24</v>
      </c>
      <c r="B2" s="212"/>
      <c r="C2" s="212"/>
      <c r="D2" s="212"/>
      <c r="E2" s="212"/>
      <c r="F2" s="213"/>
      <c r="AS2" s="133"/>
    </row>
    <row r="3" spans="1:45" ht="33.75" customHeight="1" x14ac:dyDescent="0.25">
      <c r="A3" s="127" t="s">
        <v>25</v>
      </c>
      <c r="B3" s="207" t="s">
        <v>95</v>
      </c>
      <c r="C3" s="207"/>
      <c r="D3" s="45"/>
      <c r="E3" s="266" t="str">
        <f>IF(D3="","&lt;== Odaberite zadnji broj referentnog broja Ugovora!!!"," ")</f>
        <v>&lt;== Odaberite zadnji broj referentnog broja Ugovora!!!</v>
      </c>
      <c r="F3" s="267"/>
      <c r="K3"/>
      <c r="AS3" s="133"/>
    </row>
    <row r="4" spans="1:45" ht="44.25" customHeight="1" x14ac:dyDescent="0.25">
      <c r="A4" s="199" t="s">
        <v>26</v>
      </c>
      <c r="B4" s="200"/>
      <c r="C4" s="196"/>
      <c r="D4" s="197"/>
      <c r="E4" s="197"/>
      <c r="F4" s="198"/>
      <c r="K4"/>
      <c r="AS4" s="133"/>
    </row>
    <row r="5" spans="1:45" ht="32.25" customHeight="1" x14ac:dyDescent="0.25">
      <c r="A5" s="199" t="s">
        <v>27</v>
      </c>
      <c r="B5" s="200"/>
      <c r="C5" s="209"/>
      <c r="D5" s="210"/>
      <c r="E5" s="210"/>
      <c r="F5" s="134" t="str">
        <f>IF(C5="Pružatelji autotaksi prijevoza","",
IF(C5="Korisnici dostavnih vozila","",
IF(C5="Pružatelji usluge dijeljenja vozila (car sharing)","","&lt;== Odaberite vrstu Korisnika prema uvjetima Poziva!!!")))</f>
        <v>&lt;== Odaberite vrstu Korisnika prema uvjetima Poziva!!!</v>
      </c>
      <c r="K5"/>
      <c r="AS5" s="133"/>
    </row>
    <row r="6" spans="1:45" ht="30" customHeight="1" x14ac:dyDescent="0.25">
      <c r="A6" s="156" t="s">
        <v>28</v>
      </c>
      <c r="B6" s="157"/>
      <c r="C6" s="201"/>
      <c r="D6" s="202"/>
      <c r="E6" s="202"/>
      <c r="F6" s="203"/>
    </row>
    <row r="7" spans="1:45" ht="35.1" customHeight="1" x14ac:dyDescent="0.25">
      <c r="A7" s="156" t="s">
        <v>29</v>
      </c>
      <c r="B7" s="157"/>
      <c r="C7" s="157"/>
      <c r="D7" s="193"/>
      <c r="E7" s="194"/>
      <c r="F7" s="195"/>
      <c r="L7"/>
    </row>
    <row r="8" spans="1:45" ht="35.1" customHeight="1" x14ac:dyDescent="0.25">
      <c r="A8" s="156" t="s">
        <v>30</v>
      </c>
      <c r="B8" s="157"/>
      <c r="C8" s="157"/>
      <c r="D8" s="193"/>
      <c r="E8" s="194"/>
      <c r="F8" s="195"/>
      <c r="I8" s="133"/>
    </row>
    <row r="9" spans="1:45" ht="35.1" customHeight="1" x14ac:dyDescent="0.25">
      <c r="A9" s="199" t="s">
        <v>31</v>
      </c>
      <c r="B9" s="208"/>
      <c r="C9" s="200"/>
      <c r="D9" s="153"/>
      <c r="E9" s="154"/>
      <c r="F9" s="155"/>
      <c r="I9" s="133"/>
    </row>
    <row r="10" spans="1:45" ht="44.25" customHeight="1" x14ac:dyDescent="0.25">
      <c r="A10" s="156" t="s">
        <v>32</v>
      </c>
      <c r="B10" s="157"/>
      <c r="C10" s="157"/>
      <c r="D10" s="193"/>
      <c r="E10" s="194"/>
      <c r="F10" s="195"/>
    </row>
    <row r="11" spans="1:45" ht="35.1" customHeight="1" x14ac:dyDescent="0.25">
      <c r="A11" s="156" t="s">
        <v>33</v>
      </c>
      <c r="B11" s="157"/>
      <c r="C11" s="157"/>
      <c r="D11" s="193"/>
      <c r="E11" s="194"/>
      <c r="F11" s="195"/>
    </row>
    <row r="12" spans="1:45" ht="47.25" customHeight="1" thickBot="1" x14ac:dyDescent="0.3">
      <c r="A12" s="158" t="s">
        <v>34</v>
      </c>
      <c r="B12" s="159"/>
      <c r="C12" s="160"/>
      <c r="D12" s="161"/>
      <c r="E12" s="161"/>
      <c r="F12" s="162"/>
    </row>
    <row r="13" spans="1:45" ht="30" customHeight="1" thickBot="1" x14ac:dyDescent="0.3">
      <c r="A13" s="163" t="s">
        <v>35</v>
      </c>
      <c r="B13" s="164"/>
      <c r="C13" s="164"/>
      <c r="D13" s="164"/>
      <c r="E13" s="164"/>
      <c r="F13" s="165"/>
    </row>
    <row r="14" spans="1:45" ht="30" customHeight="1" x14ac:dyDescent="0.25">
      <c r="A14" s="174" t="s">
        <v>36</v>
      </c>
      <c r="B14" s="175"/>
      <c r="C14" s="151"/>
      <c r="D14" s="151"/>
      <c r="E14" s="151"/>
      <c r="F14" s="152"/>
    </row>
    <row r="15" spans="1:45" ht="30" customHeight="1" x14ac:dyDescent="0.25">
      <c r="A15" s="156" t="s">
        <v>37</v>
      </c>
      <c r="B15" s="157"/>
      <c r="C15" s="168"/>
      <c r="D15" s="168"/>
      <c r="E15" s="168"/>
      <c r="F15" s="169"/>
    </row>
    <row r="16" spans="1:45" s="135" customFormat="1" ht="30" customHeight="1" x14ac:dyDescent="0.25">
      <c r="A16" s="156" t="s">
        <v>38</v>
      </c>
      <c r="B16" s="157"/>
      <c r="C16" s="168"/>
      <c r="D16" s="168"/>
      <c r="E16" s="168"/>
      <c r="F16" s="169"/>
    </row>
    <row r="17" spans="1:6" ht="30" customHeight="1" x14ac:dyDescent="0.25">
      <c r="A17" s="156" t="s">
        <v>39</v>
      </c>
      <c r="B17" s="157"/>
      <c r="C17" s="168"/>
      <c r="D17" s="168"/>
      <c r="E17" s="168"/>
      <c r="F17" s="169"/>
    </row>
    <row r="18" spans="1:6" ht="30" customHeight="1" x14ac:dyDescent="0.25">
      <c r="A18" s="156" t="s">
        <v>40</v>
      </c>
      <c r="B18" s="157"/>
      <c r="C18" s="168"/>
      <c r="D18" s="168"/>
      <c r="E18" s="168"/>
      <c r="F18" s="169"/>
    </row>
    <row r="19" spans="1:6" ht="30" customHeight="1" x14ac:dyDescent="0.25">
      <c r="A19" s="156" t="s">
        <v>41</v>
      </c>
      <c r="B19" s="157"/>
      <c r="C19" s="166"/>
      <c r="D19" s="166"/>
      <c r="E19" s="166"/>
      <c r="F19" s="167"/>
    </row>
    <row r="20" spans="1:6" ht="30" customHeight="1" thickBot="1" x14ac:dyDescent="0.3">
      <c r="A20" s="172" t="s">
        <v>42</v>
      </c>
      <c r="B20" s="173"/>
      <c r="C20" s="170"/>
      <c r="D20" s="170"/>
      <c r="E20" s="170"/>
      <c r="F20" s="171"/>
    </row>
    <row r="21" spans="1:6" ht="30" customHeight="1" thickBot="1" x14ac:dyDescent="0.3">
      <c r="A21" s="286" t="s">
        <v>43</v>
      </c>
      <c r="B21" s="287"/>
      <c r="C21" s="287"/>
      <c r="D21" s="287"/>
      <c r="E21" s="287"/>
      <c r="F21" s="288"/>
    </row>
    <row r="22" spans="1:6" ht="30" customHeight="1" x14ac:dyDescent="0.25">
      <c r="A22" s="128" t="s">
        <v>36</v>
      </c>
      <c r="B22" s="151"/>
      <c r="C22" s="151"/>
      <c r="D22" s="130" t="s">
        <v>36</v>
      </c>
      <c r="E22" s="151"/>
      <c r="F22" s="152"/>
    </row>
    <row r="23" spans="1:6" ht="30" customHeight="1" x14ac:dyDescent="0.25">
      <c r="A23" s="129" t="s">
        <v>37</v>
      </c>
      <c r="B23" s="168"/>
      <c r="C23" s="168"/>
      <c r="D23" s="131" t="s">
        <v>37</v>
      </c>
      <c r="E23" s="168"/>
      <c r="F23" s="169"/>
    </row>
    <row r="24" spans="1:6" ht="30" customHeight="1" x14ac:dyDescent="0.25">
      <c r="A24" s="129" t="s">
        <v>39</v>
      </c>
      <c r="B24" s="168"/>
      <c r="C24" s="168"/>
      <c r="D24" s="131" t="s">
        <v>39</v>
      </c>
      <c r="E24" s="168"/>
      <c r="F24" s="169"/>
    </row>
    <row r="25" spans="1:6" ht="118.5" customHeight="1" x14ac:dyDescent="0.25">
      <c r="A25" s="188" t="s">
        <v>44</v>
      </c>
      <c r="B25" s="189"/>
      <c r="C25" s="190"/>
      <c r="D25" s="191" t="s">
        <v>44</v>
      </c>
      <c r="E25" s="189"/>
      <c r="F25" s="192"/>
    </row>
    <row r="26" spans="1:6" ht="92.25" customHeight="1" thickBot="1" x14ac:dyDescent="0.3">
      <c r="A26" s="185" t="s">
        <v>45</v>
      </c>
      <c r="B26" s="186"/>
      <c r="C26" s="186"/>
      <c r="D26" s="186"/>
      <c r="E26" s="186"/>
      <c r="F26" s="187"/>
    </row>
    <row r="27" spans="1:6" ht="48" customHeight="1" x14ac:dyDescent="0.25">
      <c r="A27" s="176" t="s">
        <v>257</v>
      </c>
      <c r="B27" s="177"/>
      <c r="C27" s="177"/>
      <c r="D27" s="177"/>
      <c r="E27" s="177"/>
      <c r="F27" s="178"/>
    </row>
    <row r="28" spans="1:6" ht="48.75" customHeight="1" x14ac:dyDescent="0.25">
      <c r="A28" s="179"/>
      <c r="B28" s="180"/>
      <c r="C28" s="180"/>
      <c r="D28" s="180"/>
      <c r="E28" s="180"/>
      <c r="F28" s="181"/>
    </row>
    <row r="29" spans="1:6" ht="45" customHeight="1" thickBot="1" x14ac:dyDescent="0.3">
      <c r="A29" s="182"/>
      <c r="B29" s="183"/>
      <c r="C29" s="183"/>
      <c r="D29" s="183"/>
      <c r="E29" s="183"/>
      <c r="F29" s="184"/>
    </row>
    <row r="30" spans="1:6" ht="15" customHeight="1" x14ac:dyDescent="0.25"/>
    <row r="31" spans="1:6" ht="75.75" customHeight="1" x14ac:dyDescent="0.25"/>
    <row r="32" spans="1:6" ht="33.75" customHeight="1" x14ac:dyDescent="0.25"/>
  </sheetData>
  <sheetProtection algorithmName="SHA-512" hashValue="eLoKxSPKJtc2FZn5Pi0Q4gpn+PY9WO0Z+bZf9GTbRm4ZqQE57Pt7wMPOimjDI5LPinwDe8/VvyAOGNsB5DTbDQ==" saltValue="sXPKVBkAWJvReOqu+RiDhg==" spinCount="100000" sheet="1" formatCells="0" formatColumns="0" formatRows="0" selectLockedCells="1"/>
  <protectedRanges>
    <protectedRange sqref="D3:F5" name="Raspon3"/>
    <protectedRange sqref="C6" name="Raspon4"/>
    <protectedRange sqref="F6" name="Raspon5"/>
    <protectedRange sqref="D7:F11" name="Raspon6"/>
    <protectedRange sqref="D12:F12" name="Raspon7"/>
    <protectedRange sqref="D14:F20 E22:F24" name="Raspon11"/>
    <protectedRange sqref="D3:F5" name="Raspon16"/>
  </protectedRanges>
  <dataConsolidate topLabels="1"/>
  <mergeCells count="48">
    <mergeCell ref="A1:F1"/>
    <mergeCell ref="A11:C11"/>
    <mergeCell ref="D11:F11"/>
    <mergeCell ref="E3:F3"/>
    <mergeCell ref="B3:C3"/>
    <mergeCell ref="A9:C9"/>
    <mergeCell ref="A5:B5"/>
    <mergeCell ref="C5:E5"/>
    <mergeCell ref="A2:F2"/>
    <mergeCell ref="A10:C10"/>
    <mergeCell ref="D10:F10"/>
    <mergeCell ref="A7:C7"/>
    <mergeCell ref="D7:F7"/>
    <mergeCell ref="A8:C8"/>
    <mergeCell ref="D8:F8"/>
    <mergeCell ref="C4:F4"/>
    <mergeCell ref="A4:B4"/>
    <mergeCell ref="C6:F6"/>
    <mergeCell ref="A6:B6"/>
    <mergeCell ref="C20:F20"/>
    <mergeCell ref="A20:B20"/>
    <mergeCell ref="C17:F17"/>
    <mergeCell ref="A14:B14"/>
    <mergeCell ref="A27:F29"/>
    <mergeCell ref="A18:B18"/>
    <mergeCell ref="A21:F21"/>
    <mergeCell ref="A26:F26"/>
    <mergeCell ref="A25:C25"/>
    <mergeCell ref="D25:F25"/>
    <mergeCell ref="B22:C22"/>
    <mergeCell ref="B23:C23"/>
    <mergeCell ref="B24:C24"/>
    <mergeCell ref="E22:F22"/>
    <mergeCell ref="E23:F23"/>
    <mergeCell ref="E24:F24"/>
    <mergeCell ref="A19:B19"/>
    <mergeCell ref="C19:F19"/>
    <mergeCell ref="C18:F18"/>
    <mergeCell ref="A17:B17"/>
    <mergeCell ref="A15:B15"/>
    <mergeCell ref="C15:F15"/>
    <mergeCell ref="C16:F16"/>
    <mergeCell ref="C14:F14"/>
    <mergeCell ref="D9:F9"/>
    <mergeCell ref="A16:B16"/>
    <mergeCell ref="A12:B12"/>
    <mergeCell ref="C12:F12"/>
    <mergeCell ref="A13:F13"/>
  </mergeCells>
  <conditionalFormatting sqref="D8:F8">
    <cfRule type="cellIs" dxfId="1" priority="1" operator="greaterThan">
      <formula>$D$7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 scaleWithDoc="0" alignWithMargins="0">
    <oddHeader>&amp;R&amp;"Times New Roman"&amp;10&amp;K1557B7 Stupanj klasifikacije: SLUŽBENO&amp;1#_x000D_</oddHeader>
    <oddFooter>&amp;L&amp;"Times New Roman,Regular"&amp;10&amp;I&amp;K000000Stupanj klasifikacije:&amp;I&amp;K000000 &amp;"Tahoma,Regular"&amp;10&amp;B&amp;K0000C0SLUŽBENO</oddFooter>
    <evenFooter>&amp;L&amp;"Times New Roman,Regular"&amp;10&amp;I&amp;K000000Stupanj klasifikacije:&amp;I&amp;K000000 &amp;"Tahoma,Regular"&amp;10&amp;B&amp;K0000C0SLUŽBENO</evenFooter>
    <firstFooter>&amp;L&amp;"Times New Roman,Regular"&amp;10&amp;I&amp;K000000Stupanj klasifikacije:&amp;I&amp;K000000 &amp;"Tahoma,Regular"&amp;10&amp;B&amp;K0000C0SLUŽBENO</firstFooter>
  </headerFooter>
  <rowBreaks count="1" manualBreakCount="1">
    <brk id="20" max="5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54FB4D9E-ACE3-4504-9326-46A0A270D8A3}">
          <x14:formula1>
            <xm:f>'pomoćni sheet_sakriti'!$B$1:$B$250</xm:f>
          </x14:formula1>
          <xm:sqref>D3</xm:sqref>
        </x14:dataValidation>
        <x14:dataValidation type="list" allowBlank="1" showInputMessage="1" showErrorMessage="1" xr:uid="{3D399EA5-7540-4F3C-A4F9-46F64D2AFAEF}">
          <x14:formula1>
            <xm:f>'pomoćni sheet_sakriti'!$I$12:$I$14</xm:f>
          </x14:formula1>
          <xm:sqref>C5:E5</xm:sqref>
        </x14:dataValidation>
        <x14:dataValidation type="list" allowBlank="1" showInputMessage="1" showErrorMessage="1" xr:uid="{9C16CDEA-7DCD-477E-A265-4F05A63C4361}">
          <x14:formula1>
            <xm:f>'pomoćni sheet_sakriti'!$D$13:$D$15</xm:f>
          </x14:formula1>
          <xm:sqref>D9:F9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EC268-4FDD-4425-B803-77BD904960A1}">
  <sheetPr>
    <tabColor theme="6" tint="0.59999389629810485"/>
    <pageSetUpPr fitToPage="1"/>
  </sheetPr>
  <dimension ref="A1:CO24"/>
  <sheetViews>
    <sheetView view="pageBreakPreview" zoomScale="85" zoomScaleNormal="85" zoomScaleSheetLayoutView="85" workbookViewId="0">
      <selection activeCell="I23" sqref="I23"/>
    </sheetView>
  </sheetViews>
  <sheetFormatPr defaultColWidth="9.140625" defaultRowHeight="15" x14ac:dyDescent="0.25"/>
  <cols>
    <col min="1" max="1" width="5.85546875" style="97" customWidth="1"/>
    <col min="2" max="2" width="17.7109375" style="89" customWidth="1"/>
    <col min="3" max="3" width="14.85546875" style="89" customWidth="1"/>
    <col min="4" max="5" width="11.85546875" style="89" customWidth="1"/>
    <col min="6" max="6" width="22" style="89" customWidth="1"/>
    <col min="7" max="8" width="22.85546875" style="89" customWidth="1"/>
    <col min="9" max="9" width="14.28515625" style="89" customWidth="1"/>
    <col min="10" max="10" width="21.85546875" style="89" customWidth="1"/>
    <col min="11" max="11" width="24.42578125" style="89" customWidth="1"/>
    <col min="12" max="12" width="18.28515625" style="89" customWidth="1"/>
    <col min="13" max="13" width="14.5703125" style="89" customWidth="1"/>
    <col min="14" max="14" width="6.7109375" style="89" customWidth="1"/>
    <col min="15" max="15" width="9.28515625" style="89" hidden="1" customWidth="1"/>
    <col min="16" max="16" width="11.85546875" style="89" hidden="1" customWidth="1"/>
    <col min="17" max="17" width="10.42578125" style="89" hidden="1" customWidth="1"/>
    <col min="18" max="18" width="10.85546875" style="89" hidden="1" customWidth="1"/>
    <col min="19" max="19" width="57.42578125" style="89" hidden="1" customWidth="1"/>
    <col min="20" max="20" width="16.5703125" style="89" hidden="1" customWidth="1"/>
    <col min="21" max="21" width="20.140625" style="89" hidden="1" customWidth="1"/>
    <col min="22" max="22" width="18" style="89" hidden="1" customWidth="1"/>
    <col min="23" max="23" width="9.140625" style="89" hidden="1" customWidth="1"/>
    <col min="24" max="27" width="9.140625" style="89" customWidth="1"/>
    <col min="28" max="28" width="6.7109375" style="89" customWidth="1"/>
    <col min="29" max="29" width="9.140625" style="89" customWidth="1"/>
    <col min="30" max="16384" width="9.140625" style="89"/>
  </cols>
  <sheetData>
    <row r="1" spans="1:93" ht="132.75" customHeight="1" thickBot="1" x14ac:dyDescent="0.4">
      <c r="A1" s="226" t="s">
        <v>102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8"/>
    </row>
    <row r="2" spans="1:93" s="91" customFormat="1" ht="32.1" customHeight="1" thickBot="1" x14ac:dyDescent="0.3">
      <c r="A2" s="219" t="s">
        <v>261</v>
      </c>
      <c r="B2" s="220"/>
      <c r="C2" s="220"/>
      <c r="D2" s="220"/>
      <c r="E2" s="220"/>
      <c r="F2" s="220"/>
      <c r="G2" s="220"/>
      <c r="H2" s="221"/>
      <c r="I2" s="124" t="s">
        <v>46</v>
      </c>
      <c r="J2" s="282" t="str">
        <f>'pomoćni sheet_sakriti'!C13</f>
        <v>MF-2025-3-1-</v>
      </c>
      <c r="K2" s="282"/>
      <c r="L2" s="282"/>
      <c r="M2" s="215"/>
    </row>
    <row r="3" spans="1:93" ht="77.25" customHeight="1" thickBot="1" x14ac:dyDescent="0.3">
      <c r="A3" s="113" t="s">
        <v>103</v>
      </c>
      <c r="B3" s="94" t="s">
        <v>104</v>
      </c>
      <c r="C3" s="94" t="s">
        <v>97</v>
      </c>
      <c r="D3" s="94" t="s">
        <v>98</v>
      </c>
      <c r="E3" s="94" t="s">
        <v>99</v>
      </c>
      <c r="F3" s="94" t="s">
        <v>253</v>
      </c>
      <c r="G3" s="94" t="s">
        <v>242</v>
      </c>
      <c r="H3" s="94" t="s">
        <v>243</v>
      </c>
      <c r="I3" s="94" t="s">
        <v>244</v>
      </c>
      <c r="J3" s="94" t="s">
        <v>105</v>
      </c>
      <c r="K3" s="94" t="s">
        <v>101</v>
      </c>
      <c r="L3" s="94" t="s">
        <v>252</v>
      </c>
      <c r="M3" s="95" t="s">
        <v>100</v>
      </c>
      <c r="N3" s="136"/>
      <c r="O3" s="137"/>
      <c r="P3" s="138"/>
      <c r="Q3" s="139" t="s">
        <v>106</v>
      </c>
      <c r="R3" s="140" t="s">
        <v>107</v>
      </c>
      <c r="S3" s="140" t="s">
        <v>106</v>
      </c>
      <c r="T3" s="141" t="s">
        <v>108</v>
      </c>
      <c r="U3" s="141" t="s">
        <v>109</v>
      </c>
      <c r="V3" s="141" t="s">
        <v>110</v>
      </c>
    </row>
    <row r="4" spans="1:93" s="97" customFormat="1" ht="24.95" customHeight="1" x14ac:dyDescent="0.25">
      <c r="A4" s="112">
        <v>1</v>
      </c>
      <c r="B4" s="80" t="s">
        <v>111</v>
      </c>
      <c r="C4" s="80"/>
      <c r="D4" s="81"/>
      <c r="E4" s="81"/>
      <c r="F4" s="82"/>
      <c r="G4" s="84"/>
      <c r="H4" s="84"/>
      <c r="I4" s="115"/>
      <c r="J4" s="116"/>
      <c r="K4" s="82"/>
      <c r="L4" s="82"/>
      <c r="M4" s="117"/>
      <c r="N4" s="136"/>
      <c r="O4" s="142">
        <f>IF('[1]Osnovni podaci'!$C$7="Mikro i malo poduzeće",0.5,
IF('[1]Osnovni podaci'!$C$7="Srednje poduzeće",0.4,
IF('[1]Osnovni podaci'!$C$7="Veliko poduzeće",0.3,)))</f>
        <v>0</v>
      </c>
      <c r="P4" s="143" t="e">
        <f t="shared" ref="P4:P13" si="0">V4</f>
        <v>#N/A</v>
      </c>
      <c r="Q4" s="144">
        <f t="shared" ref="Q4:Q13" si="1">IF(D4&lt;5000,D4,5000)</f>
        <v>0</v>
      </c>
      <c r="R4" s="144">
        <f t="shared" ref="R4:R13" si="2">IF(E4&lt;3500,E4,3500)</f>
        <v>0</v>
      </c>
      <c r="S4" s="145" t="str">
        <f t="shared" ref="S4:S13" si="3">IF(B4="M1 kategorija",B4&amp;"|"&amp;C4&amp;"|"&amp;Q4,
IF(B4="N1 kategorija",B4&amp;"|"&amp;C4&amp;"|"&amp;R4,1))</f>
        <v>M1 kategorija||0</v>
      </c>
      <c r="T4" s="146" t="e">
        <f>IF(S4=1,0,VLOOKUP('Zahtjev za isplatu'!S4,sys!$M$3:$N$59,2,TRUE))</f>
        <v>#N/A</v>
      </c>
      <c r="U4" s="146" t="e">
        <f t="shared" ref="U4:U13" si="4">G4-T4</f>
        <v>#N/A</v>
      </c>
      <c r="V4" s="146" t="e">
        <f t="shared" ref="V4:V13" si="5">U4*F4</f>
        <v>#N/A</v>
      </c>
    </row>
    <row r="5" spans="1:93" ht="24.95" customHeight="1" x14ac:dyDescent="0.25">
      <c r="A5" s="96">
        <v>2</v>
      </c>
      <c r="B5" s="48"/>
      <c r="C5" s="48"/>
      <c r="D5" s="49"/>
      <c r="E5" s="49"/>
      <c r="F5" s="76"/>
      <c r="G5" s="85"/>
      <c r="H5" s="85"/>
      <c r="I5" s="118"/>
      <c r="J5" s="119"/>
      <c r="K5" s="76"/>
      <c r="L5" s="76"/>
      <c r="M5" s="120"/>
      <c r="N5" s="136"/>
      <c r="O5" s="142">
        <f>IF('[1]Osnovni podaci'!$C$7="Mikro i malo poduzeće",0.5,
IF('[1]Osnovni podaci'!$C$7="Srednje poduzeće",0.4,
IF('[1]Osnovni podaci'!$C$7="Veliko poduzeće",0.3,)))</f>
        <v>0</v>
      </c>
      <c r="P5" s="143">
        <f t="shared" si="0"/>
        <v>0</v>
      </c>
      <c r="Q5" s="144">
        <f t="shared" si="1"/>
        <v>0</v>
      </c>
      <c r="R5" s="144">
        <f t="shared" si="2"/>
        <v>0</v>
      </c>
      <c r="S5" s="145">
        <f t="shared" si="3"/>
        <v>1</v>
      </c>
      <c r="T5" s="146">
        <f>IF(S5=1,0,VLOOKUP('Zahtjev za isplatu'!S5,sys!$M$3:$N$59,2,TRUE))</f>
        <v>0</v>
      </c>
      <c r="U5" s="146">
        <f t="shared" si="4"/>
        <v>0</v>
      </c>
      <c r="V5" s="146">
        <f t="shared" si="5"/>
        <v>0</v>
      </c>
    </row>
    <row r="6" spans="1:93" ht="24.95" customHeight="1" x14ac:dyDescent="0.25">
      <c r="A6" s="96">
        <v>3</v>
      </c>
      <c r="B6" s="48"/>
      <c r="C6" s="48"/>
      <c r="D6" s="49"/>
      <c r="E6" s="49"/>
      <c r="F6" s="76"/>
      <c r="G6" s="85"/>
      <c r="H6" s="85"/>
      <c r="I6" s="118"/>
      <c r="J6" s="119"/>
      <c r="K6" s="76"/>
      <c r="L6" s="76"/>
      <c r="M6" s="120"/>
      <c r="N6" s="136"/>
      <c r="O6" s="142">
        <f>IF('[1]Osnovni podaci'!$C$7="Mikro i malo poduzeće",0.5,
IF('[1]Osnovni podaci'!$C$7="Srednje poduzeće",0.4,
IF('[1]Osnovni podaci'!$C$7="Veliko poduzeće",0.3,)))</f>
        <v>0</v>
      </c>
      <c r="P6" s="143">
        <f t="shared" si="0"/>
        <v>0</v>
      </c>
      <c r="Q6" s="144">
        <f t="shared" si="1"/>
        <v>0</v>
      </c>
      <c r="R6" s="144">
        <f t="shared" si="2"/>
        <v>0</v>
      </c>
      <c r="S6" s="145">
        <f t="shared" si="3"/>
        <v>1</v>
      </c>
      <c r="T6" s="146">
        <f>IF(S6=1,0,VLOOKUP('Zahtjev za isplatu'!S6,sys!$M$3:$N$59,2,TRUE))</f>
        <v>0</v>
      </c>
      <c r="U6" s="146">
        <f t="shared" si="4"/>
        <v>0</v>
      </c>
      <c r="V6" s="146">
        <f t="shared" si="5"/>
        <v>0</v>
      </c>
    </row>
    <row r="7" spans="1:93" ht="24.95" customHeight="1" x14ac:dyDescent="0.25">
      <c r="A7" s="96">
        <v>4</v>
      </c>
      <c r="B7" s="48"/>
      <c r="C7" s="48"/>
      <c r="D7" s="49"/>
      <c r="E7" s="49"/>
      <c r="F7" s="76"/>
      <c r="G7" s="85"/>
      <c r="H7" s="85"/>
      <c r="I7" s="118"/>
      <c r="J7" s="119"/>
      <c r="K7" s="76"/>
      <c r="L7" s="76"/>
      <c r="M7" s="120"/>
      <c r="N7" s="136"/>
      <c r="O7" s="142">
        <f>IF('[1]Osnovni podaci'!$C$7="Mikro i malo poduzeće",0.5,
IF('[1]Osnovni podaci'!$C$7="Srednje poduzeće",0.4,
IF('[1]Osnovni podaci'!$C$7="Veliko poduzeće",0.3,)))</f>
        <v>0</v>
      </c>
      <c r="P7" s="143">
        <f t="shared" si="0"/>
        <v>0</v>
      </c>
      <c r="Q7" s="144">
        <f t="shared" si="1"/>
        <v>0</v>
      </c>
      <c r="R7" s="144">
        <f t="shared" si="2"/>
        <v>0</v>
      </c>
      <c r="S7" s="145">
        <f t="shared" si="3"/>
        <v>1</v>
      </c>
      <c r="T7" s="146">
        <f>IF(S7=1,0,VLOOKUP('Zahtjev za isplatu'!S7,sys!$M$3:$N$59,2,TRUE))</f>
        <v>0</v>
      </c>
      <c r="U7" s="146">
        <f t="shared" si="4"/>
        <v>0</v>
      </c>
      <c r="V7" s="146">
        <f t="shared" si="5"/>
        <v>0</v>
      </c>
    </row>
    <row r="8" spans="1:93" ht="24.95" customHeight="1" x14ac:dyDescent="0.25">
      <c r="A8" s="96">
        <v>5</v>
      </c>
      <c r="B8" s="48"/>
      <c r="C8" s="48"/>
      <c r="D8" s="49"/>
      <c r="E8" s="49"/>
      <c r="F8" s="76"/>
      <c r="G8" s="85"/>
      <c r="H8" s="85"/>
      <c r="I8" s="118"/>
      <c r="J8" s="119"/>
      <c r="K8" s="76"/>
      <c r="L8" s="76"/>
      <c r="M8" s="120"/>
      <c r="N8" s="136"/>
      <c r="O8" s="142">
        <f>IF('[1]Osnovni podaci'!$C$7="Mikro i malo poduzeće",0.5,
IF('[1]Osnovni podaci'!$C$7="Srednje poduzeće",0.4,
IF('[1]Osnovni podaci'!$C$7="Veliko poduzeće",0.3,)))</f>
        <v>0</v>
      </c>
      <c r="P8" s="143">
        <f t="shared" si="0"/>
        <v>0</v>
      </c>
      <c r="Q8" s="144">
        <f t="shared" si="1"/>
        <v>0</v>
      </c>
      <c r="R8" s="144">
        <f t="shared" si="2"/>
        <v>0</v>
      </c>
      <c r="S8" s="145">
        <f t="shared" si="3"/>
        <v>1</v>
      </c>
      <c r="T8" s="146">
        <f>IF(S8=1,0,VLOOKUP('Zahtjev za isplatu'!S8,sys!$M$3:$N$59,2,TRUE))</f>
        <v>0</v>
      </c>
      <c r="U8" s="146">
        <f t="shared" si="4"/>
        <v>0</v>
      </c>
      <c r="V8" s="146">
        <f t="shared" si="5"/>
        <v>0</v>
      </c>
    </row>
    <row r="9" spans="1:93" ht="24.95" customHeight="1" x14ac:dyDescent="0.25">
      <c r="A9" s="96">
        <v>6</v>
      </c>
      <c r="B9" s="48"/>
      <c r="C9" s="48"/>
      <c r="D9" s="49"/>
      <c r="E9" s="49"/>
      <c r="F9" s="76"/>
      <c r="G9" s="85"/>
      <c r="H9" s="85"/>
      <c r="I9" s="118"/>
      <c r="J9" s="119"/>
      <c r="K9" s="76"/>
      <c r="L9" s="76"/>
      <c r="M9" s="120"/>
      <c r="N9" s="136"/>
      <c r="O9" s="142">
        <f>IF('[1]Osnovni podaci'!$C$7="Mikro i malo poduzeće",0.5,
IF('[1]Osnovni podaci'!$C$7="Srednje poduzeće",0.4,
IF('[1]Osnovni podaci'!$C$7="Veliko poduzeće",0.3,)))</f>
        <v>0</v>
      </c>
      <c r="P9" s="143">
        <f t="shared" si="0"/>
        <v>0</v>
      </c>
      <c r="Q9" s="144">
        <f t="shared" si="1"/>
        <v>0</v>
      </c>
      <c r="R9" s="144">
        <f t="shared" si="2"/>
        <v>0</v>
      </c>
      <c r="S9" s="145">
        <f t="shared" si="3"/>
        <v>1</v>
      </c>
      <c r="T9" s="146">
        <f>IF(S9=1,0,VLOOKUP('Zahtjev za isplatu'!S9,sys!$M$3:$N$59,2,TRUE))</f>
        <v>0</v>
      </c>
      <c r="U9" s="146">
        <f t="shared" si="4"/>
        <v>0</v>
      </c>
      <c r="V9" s="146">
        <f t="shared" si="5"/>
        <v>0</v>
      </c>
    </row>
    <row r="10" spans="1:93" ht="24.95" customHeight="1" x14ac:dyDescent="0.25">
      <c r="A10" s="96">
        <v>7</v>
      </c>
      <c r="B10" s="48"/>
      <c r="C10" s="48"/>
      <c r="D10" s="49"/>
      <c r="E10" s="49"/>
      <c r="F10" s="76"/>
      <c r="G10" s="85"/>
      <c r="H10" s="85"/>
      <c r="I10" s="118"/>
      <c r="J10" s="119"/>
      <c r="K10" s="76"/>
      <c r="L10" s="76"/>
      <c r="M10" s="120"/>
      <c r="N10" s="136"/>
      <c r="O10" s="142">
        <f>IF('[1]Osnovni podaci'!$C$7="Mikro i malo poduzeće",0.5,
IF('[1]Osnovni podaci'!$C$7="Srednje poduzeće",0.4,
IF('[1]Osnovni podaci'!$C$7="Veliko poduzeće",0.3,)))</f>
        <v>0</v>
      </c>
      <c r="P10" s="143">
        <f t="shared" si="0"/>
        <v>0</v>
      </c>
      <c r="Q10" s="144">
        <f t="shared" si="1"/>
        <v>0</v>
      </c>
      <c r="R10" s="144">
        <f t="shared" si="2"/>
        <v>0</v>
      </c>
      <c r="S10" s="145">
        <f t="shared" si="3"/>
        <v>1</v>
      </c>
      <c r="T10" s="146">
        <f>IF(S10=1,0,VLOOKUP('Zahtjev za isplatu'!S10,sys!$M$3:$N$59,2,TRUE))</f>
        <v>0</v>
      </c>
      <c r="U10" s="146">
        <f t="shared" si="4"/>
        <v>0</v>
      </c>
      <c r="V10" s="146">
        <f t="shared" si="5"/>
        <v>0</v>
      </c>
    </row>
    <row r="11" spans="1:93" ht="24.95" customHeight="1" x14ac:dyDescent="0.25">
      <c r="A11" s="96">
        <v>8</v>
      </c>
      <c r="B11" s="48"/>
      <c r="C11" s="48"/>
      <c r="D11" s="49"/>
      <c r="E11" s="49"/>
      <c r="F11" s="76"/>
      <c r="G11" s="85"/>
      <c r="H11" s="85"/>
      <c r="I11" s="118"/>
      <c r="J11" s="119"/>
      <c r="K11" s="76"/>
      <c r="L11" s="76"/>
      <c r="M11" s="120"/>
      <c r="N11" s="136"/>
      <c r="O11" s="142">
        <f>IF('[1]Osnovni podaci'!$C$7="Mikro i malo poduzeće",0.5,
IF('[1]Osnovni podaci'!$C$7="Srednje poduzeće",0.4,
IF('[1]Osnovni podaci'!$C$7="Veliko poduzeće",0.3,)))</f>
        <v>0</v>
      </c>
      <c r="P11" s="143">
        <f t="shared" si="0"/>
        <v>0</v>
      </c>
      <c r="Q11" s="144">
        <f t="shared" si="1"/>
        <v>0</v>
      </c>
      <c r="R11" s="144">
        <f t="shared" si="2"/>
        <v>0</v>
      </c>
      <c r="S11" s="145">
        <f t="shared" si="3"/>
        <v>1</v>
      </c>
      <c r="T11" s="146">
        <f>IF(S11=1,0,VLOOKUP('Zahtjev za isplatu'!S11,sys!$M$3:$N$59,2,TRUE))</f>
        <v>0</v>
      </c>
      <c r="U11" s="146">
        <f t="shared" si="4"/>
        <v>0</v>
      </c>
      <c r="V11" s="146">
        <f t="shared" si="5"/>
        <v>0</v>
      </c>
    </row>
    <row r="12" spans="1:93" ht="24.95" customHeight="1" x14ac:dyDescent="0.25">
      <c r="A12" s="96">
        <v>9</v>
      </c>
      <c r="B12" s="48"/>
      <c r="C12" s="48"/>
      <c r="D12" s="49"/>
      <c r="E12" s="49"/>
      <c r="F12" s="76"/>
      <c r="G12" s="85"/>
      <c r="H12" s="85"/>
      <c r="I12" s="118"/>
      <c r="J12" s="119"/>
      <c r="K12" s="76"/>
      <c r="L12" s="76"/>
      <c r="M12" s="120"/>
      <c r="N12" s="136"/>
      <c r="O12" s="142">
        <f>IF('[1]Osnovni podaci'!$C$7="Mikro i malo poduzeće",0.5,
IF('[1]Osnovni podaci'!$C$7="Srednje poduzeće",0.4,
IF('[1]Osnovni podaci'!$C$7="Veliko poduzeće",0.3,)))</f>
        <v>0</v>
      </c>
      <c r="P12" s="143">
        <f t="shared" si="0"/>
        <v>0</v>
      </c>
      <c r="Q12" s="144">
        <f t="shared" si="1"/>
        <v>0</v>
      </c>
      <c r="R12" s="144">
        <f t="shared" si="2"/>
        <v>0</v>
      </c>
      <c r="S12" s="145">
        <f t="shared" si="3"/>
        <v>1</v>
      </c>
      <c r="T12" s="146">
        <f>IF(S12=1,0,VLOOKUP('Zahtjev za isplatu'!S12,sys!$M$3:$N$59,2,TRUE))</f>
        <v>0</v>
      </c>
      <c r="U12" s="146">
        <f t="shared" si="4"/>
        <v>0</v>
      </c>
      <c r="V12" s="146">
        <f t="shared" si="5"/>
        <v>0</v>
      </c>
    </row>
    <row r="13" spans="1:93" ht="24.95" customHeight="1" thickBot="1" x14ac:dyDescent="0.3">
      <c r="A13" s="99">
        <v>10</v>
      </c>
      <c r="B13" s="78"/>
      <c r="C13" s="78"/>
      <c r="D13" s="79"/>
      <c r="E13" s="79"/>
      <c r="F13" s="83"/>
      <c r="G13" s="86"/>
      <c r="H13" s="86"/>
      <c r="I13" s="121"/>
      <c r="J13" s="122"/>
      <c r="K13" s="83"/>
      <c r="L13" s="83"/>
      <c r="M13" s="123"/>
      <c r="N13" s="136"/>
      <c r="O13" s="142">
        <f>IF('[1]Osnovni podaci'!$C$7="Mikro i malo poduzeće",0.5,
IF('[1]Osnovni podaci'!$C$7="Srednje poduzeće",0.4,
IF('[1]Osnovni podaci'!$C$7="Veliko poduzeće",0.3,)))</f>
        <v>0</v>
      </c>
      <c r="P13" s="143">
        <f t="shared" si="0"/>
        <v>0</v>
      </c>
      <c r="Q13" s="144">
        <f t="shared" si="1"/>
        <v>0</v>
      </c>
      <c r="R13" s="144">
        <f t="shared" si="2"/>
        <v>0</v>
      </c>
      <c r="S13" s="145">
        <f t="shared" si="3"/>
        <v>1</v>
      </c>
      <c r="T13" s="146">
        <f>IF(S13=1,0,VLOOKUP('Zahtjev za isplatu'!S13,sys!$M$3:$N$59,2,TRUE))</f>
        <v>0</v>
      </c>
      <c r="U13" s="146">
        <f t="shared" si="4"/>
        <v>0</v>
      </c>
      <c r="V13" s="146">
        <f t="shared" si="5"/>
        <v>0</v>
      </c>
    </row>
    <row r="14" spans="1:93" s="138" customFormat="1" ht="30.75" customHeight="1" thickBot="1" x14ac:dyDescent="0.3">
      <c r="A14" s="222" t="s">
        <v>51</v>
      </c>
      <c r="B14" s="223"/>
      <c r="C14" s="223"/>
      <c r="D14" s="223"/>
      <c r="E14" s="223"/>
      <c r="F14" s="223"/>
      <c r="G14" s="223"/>
      <c r="H14" s="223"/>
      <c r="I14" s="125">
        <f>SUM(I4:I13)</f>
        <v>0</v>
      </c>
      <c r="J14" s="125">
        <f>SUM(J4:J13)</f>
        <v>0</v>
      </c>
      <c r="K14" s="224"/>
      <c r="L14" s="224"/>
      <c r="M14" s="225"/>
      <c r="N14" s="136"/>
      <c r="O14" s="147"/>
      <c r="P14" s="148"/>
      <c r="Q14" s="148"/>
      <c r="R14" s="136"/>
      <c r="S14" s="136"/>
      <c r="T14" s="136"/>
      <c r="U14" s="149"/>
    </row>
    <row r="15" spans="1:93" s="150" customFormat="1" ht="33" customHeight="1" thickBot="1" x14ac:dyDescent="0.3">
      <c r="A15" s="283" t="s">
        <v>49</v>
      </c>
      <c r="B15" s="284"/>
      <c r="C15" s="284"/>
      <c r="D15" s="284"/>
      <c r="E15" s="284"/>
      <c r="F15" s="284"/>
      <c r="G15" s="284"/>
      <c r="H15" s="284"/>
      <c r="I15" s="284"/>
      <c r="J15" s="284"/>
      <c r="K15" s="284"/>
      <c r="L15" s="284"/>
      <c r="M15" s="285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1"/>
      <c r="BN15" s="101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1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1"/>
      <c r="CM15" s="101"/>
      <c r="CN15" s="101"/>
      <c r="CO15" s="101"/>
    </row>
    <row r="16" spans="1:93" s="101" customFormat="1" ht="49.5" customHeight="1" thickBot="1" x14ac:dyDescent="0.3">
      <c r="A16" s="103" t="s">
        <v>47</v>
      </c>
      <c r="B16" s="232" t="s">
        <v>50</v>
      </c>
      <c r="C16" s="232"/>
      <c r="D16" s="232"/>
      <c r="E16" s="232"/>
      <c r="F16" s="232"/>
      <c r="G16" s="232"/>
      <c r="H16" s="232"/>
      <c r="I16" s="104" t="s">
        <v>259</v>
      </c>
      <c r="J16" s="233" t="s">
        <v>48</v>
      </c>
      <c r="K16" s="234"/>
      <c r="L16" s="234"/>
      <c r="M16" s="235"/>
    </row>
    <row r="17" spans="1:13" s="91" customFormat="1" ht="31.5" customHeight="1" x14ac:dyDescent="0.25">
      <c r="A17" s="106">
        <v>1</v>
      </c>
      <c r="B17" s="268" t="s">
        <v>266</v>
      </c>
      <c r="C17" s="268"/>
      <c r="D17" s="268"/>
      <c r="E17" s="268"/>
      <c r="F17" s="268"/>
      <c r="G17" s="268"/>
      <c r="H17" s="268"/>
      <c r="I17" s="77"/>
      <c r="J17" s="236"/>
      <c r="K17" s="237"/>
      <c r="L17" s="237"/>
      <c r="M17" s="238"/>
    </row>
    <row r="18" spans="1:13" s="91" customFormat="1" ht="69.75" customHeight="1" x14ac:dyDescent="0.25">
      <c r="A18" s="108">
        <v>2</v>
      </c>
      <c r="B18" s="230" t="s">
        <v>246</v>
      </c>
      <c r="C18" s="230"/>
      <c r="D18" s="230"/>
      <c r="E18" s="230"/>
      <c r="F18" s="230"/>
      <c r="G18" s="230"/>
      <c r="H18" s="230"/>
      <c r="I18" s="47"/>
      <c r="J18" s="209"/>
      <c r="K18" s="210"/>
      <c r="L18" s="210"/>
      <c r="M18" s="214"/>
    </row>
    <row r="19" spans="1:13" s="91" customFormat="1" ht="69" customHeight="1" x14ac:dyDescent="0.25">
      <c r="A19" s="108">
        <v>3</v>
      </c>
      <c r="B19" s="230" t="s">
        <v>245</v>
      </c>
      <c r="C19" s="230"/>
      <c r="D19" s="230"/>
      <c r="E19" s="230"/>
      <c r="F19" s="230"/>
      <c r="G19" s="230"/>
      <c r="H19" s="230"/>
      <c r="I19" s="47"/>
      <c r="J19" s="209"/>
      <c r="K19" s="210"/>
      <c r="L19" s="210"/>
      <c r="M19" s="214"/>
    </row>
    <row r="20" spans="1:13" s="91" customFormat="1" ht="36" customHeight="1" x14ac:dyDescent="0.25">
      <c r="A20" s="108">
        <v>4</v>
      </c>
      <c r="B20" s="230" t="s">
        <v>247</v>
      </c>
      <c r="C20" s="230"/>
      <c r="D20" s="230"/>
      <c r="E20" s="230"/>
      <c r="F20" s="230"/>
      <c r="G20" s="230"/>
      <c r="H20" s="230"/>
      <c r="I20" s="47"/>
      <c r="J20" s="209"/>
      <c r="K20" s="210"/>
      <c r="L20" s="210"/>
      <c r="M20" s="214"/>
    </row>
    <row r="21" spans="1:13" s="91" customFormat="1" ht="36" customHeight="1" x14ac:dyDescent="0.25">
      <c r="A21" s="108">
        <v>5</v>
      </c>
      <c r="B21" s="230" t="s">
        <v>248</v>
      </c>
      <c r="C21" s="230"/>
      <c r="D21" s="230"/>
      <c r="E21" s="230"/>
      <c r="F21" s="230"/>
      <c r="G21" s="230"/>
      <c r="H21" s="230"/>
      <c r="I21" s="47"/>
      <c r="J21" s="209"/>
      <c r="K21" s="210"/>
      <c r="L21" s="210"/>
      <c r="M21" s="214"/>
    </row>
    <row r="22" spans="1:13" s="91" customFormat="1" ht="36" customHeight="1" x14ac:dyDescent="0.25">
      <c r="A22" s="108">
        <v>6</v>
      </c>
      <c r="B22" s="230" t="s">
        <v>249</v>
      </c>
      <c r="C22" s="230"/>
      <c r="D22" s="230"/>
      <c r="E22" s="230"/>
      <c r="F22" s="230"/>
      <c r="G22" s="230"/>
      <c r="H22" s="230"/>
      <c r="I22" s="47"/>
      <c r="J22" s="209"/>
      <c r="K22" s="210"/>
      <c r="L22" s="210"/>
      <c r="M22" s="214"/>
    </row>
    <row r="23" spans="1:13" s="91" customFormat="1" ht="36" customHeight="1" x14ac:dyDescent="0.25">
      <c r="A23" s="108">
        <v>7</v>
      </c>
      <c r="B23" s="230" t="s">
        <v>250</v>
      </c>
      <c r="C23" s="230"/>
      <c r="D23" s="230"/>
      <c r="E23" s="230"/>
      <c r="F23" s="230"/>
      <c r="G23" s="230"/>
      <c r="H23" s="230"/>
      <c r="I23" s="47"/>
      <c r="J23" s="209"/>
      <c r="K23" s="210"/>
      <c r="L23" s="210"/>
      <c r="M23" s="214"/>
    </row>
    <row r="24" spans="1:13" s="91" customFormat="1" ht="34.5" customHeight="1" thickBot="1" x14ac:dyDescent="0.3">
      <c r="A24" s="126">
        <v>8</v>
      </c>
      <c r="B24" s="231" t="s">
        <v>251</v>
      </c>
      <c r="C24" s="231"/>
      <c r="D24" s="231"/>
      <c r="E24" s="231"/>
      <c r="F24" s="231"/>
      <c r="G24" s="231"/>
      <c r="H24" s="231"/>
      <c r="I24" s="46"/>
      <c r="J24" s="216"/>
      <c r="K24" s="217"/>
      <c r="L24" s="217"/>
      <c r="M24" s="218"/>
    </row>
  </sheetData>
  <sheetProtection algorithmName="SHA-512" hashValue="DNFSnYD69hFSCIe8nhz2yqt8+eW876Gh0MnxeX3+VmH/VmHseKL7UvcRHHBa6Kw5lXDKiczCgq6zYQ1SvgKTww==" saltValue="3Px0TnFXdlTbTQYbSihYVw==" spinCount="100000" sheet="1" selectLockedCells="1"/>
  <protectedRanges>
    <protectedRange sqref="H17:H24 J17:J24 F17:F24" name="Raspon3"/>
    <protectedRange sqref="H17:H24 J17:J24 F17:F24" name="Raspon16"/>
  </protectedRanges>
  <mergeCells count="24">
    <mergeCell ref="J24:M24"/>
    <mergeCell ref="A2:H2"/>
    <mergeCell ref="A14:H14"/>
    <mergeCell ref="K14:M14"/>
    <mergeCell ref="A1:M1"/>
    <mergeCell ref="B17:H17"/>
    <mergeCell ref="B18:H18"/>
    <mergeCell ref="B19:H19"/>
    <mergeCell ref="B20:H20"/>
    <mergeCell ref="B21:H21"/>
    <mergeCell ref="B22:H22"/>
    <mergeCell ref="B23:H23"/>
    <mergeCell ref="B24:H24"/>
    <mergeCell ref="B16:H16"/>
    <mergeCell ref="J16:M16"/>
    <mergeCell ref="J17:M17"/>
    <mergeCell ref="J23:M23"/>
    <mergeCell ref="J20:M20"/>
    <mergeCell ref="J2:M2"/>
    <mergeCell ref="J18:M18"/>
    <mergeCell ref="J19:M19"/>
    <mergeCell ref="A15:M15"/>
    <mergeCell ref="J21:M21"/>
    <mergeCell ref="J22:M22"/>
  </mergeCells>
  <conditionalFormatting sqref="J4:J13">
    <cfRule type="containsText" dxfId="0" priority="3" operator="containsText" text="!odaberite status mjesta!">
      <formula>NOT(ISERROR(SEARCH("!odaberite status mjesta!",J4)))</formula>
    </cfRule>
  </conditionalFormatting>
  <dataValidations count="2">
    <dataValidation type="list" allowBlank="1" errorTitle="Neispravan odabir" error="Odaberite vrijednost iz ponuđenog popisa." promptTitle="Odabir koda (stupac C)" prompt="Najprije u stupcu B odaberite M1 ili N1." sqref="C25:C193" xr:uid="{DC35A907-DC78-4612-9955-EBA8B7874CB6}">
      <formula1>IF(LEFT($B25,2)="M1",M1_List,IF(LEFT($B25,2)="N1",N1_List,""))</formula1>
    </dataValidation>
    <dataValidation type="list" allowBlank="1" errorTitle="Neispravan odabir" error="Odaberite vrijednost iz ponuđenog popisa." promptTitle="Odabir koda (stupac C)" prompt="Najprije u stupcu B odaberite M1 ili N1." sqref="C4:C13" xr:uid="{233EB827-3E4E-4EC2-A321-B6B3C833B1B9}">
      <formula1>IF(B4="M1 kategorija", M1_kategorija, IF(B4="N1 kategorija", N1_kategorija, ""))</formula1>
    </dataValidation>
  </dataValidations>
  <pageMargins left="0.51181102362204722" right="0.51181102362204722" top="0.35433070866141736" bottom="0.35433070866141736" header="0.11811023622047245" footer="0.31496062992125984"/>
  <pageSetup paperSize="9" scale="60" fitToHeight="0" orientation="landscape" r:id="rId1"/>
  <headerFooter>
    <oddHeader>&amp;R&amp;"Times New Roman"&amp;10&amp;K1557B7 Stupanj klasifikacije: SLUŽBENO&amp;1#_x000D_&amp;"Calibri"&amp;11&amp;K000000&amp;"Times New Roman"&amp;1 &amp;K1557B7 Stupanj klasifikacije: SLUŽBENO#_x000D_</oddHeader>
  </headerFooter>
  <rowBreaks count="1" manualBreakCount="1">
    <brk id="14" max="12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51E3709-86B6-4EF5-BE97-9D774CF650D6}">
          <x14:formula1>
            <xm:f>sys!$F$7:$F$8</xm:f>
          </x14:formula1>
          <xm:sqref>B4:B13</xm:sqref>
        </x14:dataValidation>
        <x14:dataValidation type="list" allowBlank="1" showInputMessage="1" showErrorMessage="1" xr:uid="{BC91298B-C6B8-4BD1-8F51-89C51578EB87}">
          <x14:formula1>
            <xm:f>'pomoćni sheet_sakriti'!$K$1:$K$3</xm:f>
          </x14:formula1>
          <xm:sqref>I17:I24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2CAF8-76AC-4BD5-8461-CEA83E56755F}">
  <sheetPr>
    <tabColor theme="6" tint="0.59999389629810485"/>
    <pageSetUpPr fitToPage="1"/>
  </sheetPr>
  <dimension ref="A1:AZ348"/>
  <sheetViews>
    <sheetView view="pageBreakPreview" topLeftCell="A2" zoomScale="85" zoomScaleNormal="85" zoomScaleSheetLayoutView="85" workbookViewId="0">
      <selection activeCell="G17" sqref="G17"/>
    </sheetView>
  </sheetViews>
  <sheetFormatPr defaultColWidth="9.140625" defaultRowHeight="15" x14ac:dyDescent="0.25"/>
  <cols>
    <col min="1" max="1" width="5.85546875" style="98" customWidth="1"/>
    <col min="2" max="2" width="17.7109375" style="90" customWidth="1"/>
    <col min="3" max="3" width="22.5703125" style="90" customWidth="1"/>
    <col min="4" max="4" width="11.85546875" style="90" customWidth="1"/>
    <col min="5" max="5" width="30.140625" style="90" customWidth="1"/>
    <col min="6" max="6" width="26.140625" style="90" customWidth="1"/>
    <col min="7" max="7" width="18.7109375" style="90" customWidth="1"/>
    <col min="8" max="8" width="22.85546875" style="90" customWidth="1"/>
    <col min="9" max="9" width="14.28515625" style="110" customWidth="1"/>
    <col min="10" max="10" width="21.85546875" style="89" customWidth="1"/>
    <col min="11" max="11" width="24.42578125" style="89" customWidth="1"/>
    <col min="12" max="12" width="18.28515625" style="89" customWidth="1"/>
    <col min="13" max="13" width="14.5703125" style="89" customWidth="1"/>
    <col min="14" max="14" width="6.7109375" style="89" customWidth="1"/>
    <col min="15" max="18" width="9.140625" style="89" customWidth="1"/>
    <col min="19" max="19" width="6.7109375" style="89" customWidth="1"/>
    <col min="20" max="20" width="9.140625" style="89" customWidth="1"/>
    <col min="21" max="52" width="9.140625" style="89"/>
    <col min="53" max="16384" width="9.140625" style="90"/>
  </cols>
  <sheetData>
    <row r="1" spans="1:52" ht="127.5" customHeight="1" thickBot="1" x14ac:dyDescent="0.4">
      <c r="A1" s="255" t="s">
        <v>102</v>
      </c>
      <c r="B1" s="256"/>
      <c r="C1" s="256"/>
      <c r="D1" s="256"/>
      <c r="E1" s="256"/>
      <c r="F1" s="256"/>
      <c r="G1" s="256"/>
      <c r="H1" s="256"/>
      <c r="I1" s="257"/>
      <c r="J1" s="88"/>
      <c r="K1" s="88"/>
      <c r="L1" s="88"/>
      <c r="M1" s="88"/>
    </row>
    <row r="2" spans="1:52" s="93" customFormat="1" ht="51.75" customHeight="1" thickBot="1" x14ac:dyDescent="0.3">
      <c r="A2" s="261" t="s">
        <v>260</v>
      </c>
      <c r="B2" s="262"/>
      <c r="C2" s="262"/>
      <c r="D2" s="262"/>
      <c r="E2" s="262"/>
      <c r="F2" s="262"/>
      <c r="G2" s="111" t="s">
        <v>46</v>
      </c>
      <c r="H2" s="258" t="str">
        <f>'pomoćni sheet_sakriti'!C13</f>
        <v>MF-2025-3-1-</v>
      </c>
      <c r="I2" s="259"/>
      <c r="J2" s="91"/>
      <c r="K2" s="92"/>
      <c r="L2" s="92"/>
      <c r="M2" s="92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</row>
    <row r="3" spans="1:52" ht="48.75" customHeight="1" thickBot="1" x14ac:dyDescent="0.3">
      <c r="A3" s="113" t="s">
        <v>103</v>
      </c>
      <c r="B3" s="253" t="s">
        <v>253</v>
      </c>
      <c r="C3" s="253"/>
      <c r="D3" s="253" t="s">
        <v>242</v>
      </c>
      <c r="E3" s="253"/>
      <c r="F3" s="253" t="s">
        <v>243</v>
      </c>
      <c r="G3" s="253"/>
      <c r="H3" s="253" t="s">
        <v>244</v>
      </c>
      <c r="I3" s="254"/>
    </row>
    <row r="4" spans="1:52" s="98" customFormat="1" ht="24.95" customHeight="1" x14ac:dyDescent="0.25">
      <c r="A4" s="112">
        <v>1</v>
      </c>
      <c r="B4" s="263"/>
      <c r="C4" s="263"/>
      <c r="D4" s="263"/>
      <c r="E4" s="263"/>
      <c r="F4" s="263"/>
      <c r="G4" s="263"/>
      <c r="H4" s="264"/>
      <c r="I4" s="265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</row>
    <row r="5" spans="1:52" ht="24.95" customHeight="1" x14ac:dyDescent="0.25">
      <c r="A5" s="96">
        <v>2</v>
      </c>
      <c r="B5" s="242"/>
      <c r="C5" s="242"/>
      <c r="D5" s="242"/>
      <c r="E5" s="242"/>
      <c r="F5" s="242"/>
      <c r="G5" s="242"/>
      <c r="H5" s="243"/>
      <c r="I5" s="244"/>
    </row>
    <row r="6" spans="1:52" ht="24.95" customHeight="1" x14ac:dyDescent="0.25">
      <c r="A6" s="96">
        <v>3</v>
      </c>
      <c r="B6" s="242"/>
      <c r="C6" s="242"/>
      <c r="D6" s="242"/>
      <c r="E6" s="242"/>
      <c r="F6" s="242"/>
      <c r="G6" s="242"/>
      <c r="H6" s="243"/>
      <c r="I6" s="244"/>
    </row>
    <row r="7" spans="1:52" ht="24.95" customHeight="1" x14ac:dyDescent="0.25">
      <c r="A7" s="96">
        <v>4</v>
      </c>
      <c r="B7" s="242"/>
      <c r="C7" s="242"/>
      <c r="D7" s="242"/>
      <c r="E7" s="242"/>
      <c r="F7" s="242"/>
      <c r="G7" s="242"/>
      <c r="H7" s="243"/>
      <c r="I7" s="244"/>
    </row>
    <row r="8" spans="1:52" ht="24.95" customHeight="1" x14ac:dyDescent="0.25">
      <c r="A8" s="96">
        <v>5</v>
      </c>
      <c r="B8" s="242"/>
      <c r="C8" s="242"/>
      <c r="D8" s="242"/>
      <c r="E8" s="242"/>
      <c r="F8" s="242"/>
      <c r="G8" s="242"/>
      <c r="H8" s="243"/>
      <c r="I8" s="244"/>
    </row>
    <row r="9" spans="1:52" ht="24.95" customHeight="1" x14ac:dyDescent="0.25">
      <c r="A9" s="96">
        <v>6</v>
      </c>
      <c r="B9" s="242"/>
      <c r="C9" s="242"/>
      <c r="D9" s="242"/>
      <c r="E9" s="242"/>
      <c r="F9" s="242"/>
      <c r="G9" s="242"/>
      <c r="H9" s="243"/>
      <c r="I9" s="244"/>
    </row>
    <row r="10" spans="1:52" ht="24.95" customHeight="1" x14ac:dyDescent="0.25">
      <c r="A10" s="96">
        <v>7</v>
      </c>
      <c r="B10" s="242"/>
      <c r="C10" s="242"/>
      <c r="D10" s="242"/>
      <c r="E10" s="242"/>
      <c r="F10" s="242"/>
      <c r="G10" s="242"/>
      <c r="H10" s="243"/>
      <c r="I10" s="244"/>
    </row>
    <row r="11" spans="1:52" ht="24.95" customHeight="1" x14ac:dyDescent="0.25">
      <c r="A11" s="96">
        <v>8</v>
      </c>
      <c r="B11" s="242"/>
      <c r="C11" s="242"/>
      <c r="D11" s="242"/>
      <c r="E11" s="242"/>
      <c r="F11" s="242"/>
      <c r="G11" s="242"/>
      <c r="H11" s="243"/>
      <c r="I11" s="244"/>
    </row>
    <row r="12" spans="1:52" ht="24.95" customHeight="1" x14ac:dyDescent="0.25">
      <c r="A12" s="96">
        <v>9</v>
      </c>
      <c r="B12" s="242"/>
      <c r="C12" s="242"/>
      <c r="D12" s="242"/>
      <c r="E12" s="242"/>
      <c r="F12" s="242"/>
      <c r="G12" s="242"/>
      <c r="H12" s="243"/>
      <c r="I12" s="244"/>
    </row>
    <row r="13" spans="1:52" ht="24.95" customHeight="1" thickBot="1" x14ac:dyDescent="0.3">
      <c r="A13" s="278">
        <v>10</v>
      </c>
      <c r="B13" s="279"/>
      <c r="C13" s="279"/>
      <c r="D13" s="279"/>
      <c r="E13" s="279"/>
      <c r="F13" s="279"/>
      <c r="G13" s="279"/>
      <c r="H13" s="280"/>
      <c r="I13" s="281"/>
    </row>
    <row r="14" spans="1:52" s="102" customFormat="1" ht="33" customHeight="1" thickBot="1" x14ac:dyDescent="0.3">
      <c r="A14" s="245" t="s">
        <v>262</v>
      </c>
      <c r="B14" s="246"/>
      <c r="C14" s="246"/>
      <c r="D14" s="246"/>
      <c r="E14" s="246"/>
      <c r="F14" s="246"/>
      <c r="G14" s="246"/>
      <c r="H14" s="246"/>
      <c r="I14" s="247"/>
      <c r="J14" s="100"/>
      <c r="K14" s="100"/>
      <c r="L14" s="100"/>
      <c r="M14" s="100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</row>
    <row r="15" spans="1:52" s="102" customFormat="1" ht="49.5" customHeight="1" thickBot="1" x14ac:dyDescent="0.3">
      <c r="A15" s="103" t="s">
        <v>47</v>
      </c>
      <c r="B15" s="252" t="s">
        <v>50</v>
      </c>
      <c r="C15" s="252"/>
      <c r="D15" s="252"/>
      <c r="E15" s="252"/>
      <c r="F15" s="252"/>
      <c r="G15" s="104" t="s">
        <v>259</v>
      </c>
      <c r="H15" s="248" t="s">
        <v>48</v>
      </c>
      <c r="I15" s="249"/>
      <c r="J15" s="101"/>
      <c r="K15" s="105"/>
      <c r="L15" s="105"/>
      <c r="M15" s="105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</row>
    <row r="16" spans="1:52" s="93" customFormat="1" ht="38.25" customHeight="1" x14ac:dyDescent="0.25">
      <c r="A16" s="106">
        <v>1</v>
      </c>
      <c r="B16" s="229" t="s">
        <v>264</v>
      </c>
      <c r="C16" s="229"/>
      <c r="D16" s="229"/>
      <c r="E16" s="229"/>
      <c r="F16" s="229"/>
      <c r="G16" s="114"/>
      <c r="H16" s="250"/>
      <c r="I16" s="251"/>
      <c r="J16" s="107"/>
      <c r="K16" s="107"/>
      <c r="L16" s="107"/>
      <c r="M16" s="107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</row>
    <row r="17" spans="1:52" s="93" customFormat="1" ht="54" customHeight="1" x14ac:dyDescent="0.25">
      <c r="A17" s="108">
        <v>2</v>
      </c>
      <c r="B17" s="239" t="s">
        <v>263</v>
      </c>
      <c r="C17" s="240"/>
      <c r="D17" s="240"/>
      <c r="E17" s="240"/>
      <c r="F17" s="241"/>
      <c r="G17" s="114"/>
      <c r="H17" s="168"/>
      <c r="I17" s="169"/>
      <c r="J17" s="260"/>
      <c r="K17" s="260"/>
      <c r="L17" s="260"/>
      <c r="M17" s="260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</row>
    <row r="18" spans="1:52" s="93" customFormat="1" ht="63.75" customHeight="1" x14ac:dyDescent="0.25">
      <c r="A18" s="108">
        <v>3</v>
      </c>
      <c r="B18" s="269" t="s">
        <v>267</v>
      </c>
      <c r="C18" s="270"/>
      <c r="D18" s="270"/>
      <c r="E18" s="270"/>
      <c r="F18" s="271"/>
      <c r="G18" s="114"/>
      <c r="H18" s="168"/>
      <c r="I18" s="169"/>
      <c r="J18" s="260"/>
      <c r="K18" s="260"/>
      <c r="L18" s="260"/>
      <c r="M18" s="260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</row>
    <row r="19" spans="1:52" s="93" customFormat="1" ht="27.75" customHeight="1" x14ac:dyDescent="0.25">
      <c r="A19" s="108">
        <v>4</v>
      </c>
      <c r="B19" s="239" t="s">
        <v>251</v>
      </c>
      <c r="C19" s="240"/>
      <c r="D19" s="240"/>
      <c r="E19" s="240"/>
      <c r="F19" s="241"/>
      <c r="G19" s="114"/>
      <c r="H19" s="168"/>
      <c r="I19" s="169"/>
      <c r="J19" s="260"/>
      <c r="K19" s="260"/>
      <c r="L19" s="260"/>
      <c r="M19" s="260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</row>
    <row r="20" spans="1:52" s="109" customFormat="1" ht="33" customHeight="1" thickBot="1" x14ac:dyDescent="0.3">
      <c r="A20" s="126">
        <v>5</v>
      </c>
      <c r="B20" s="272" t="s">
        <v>265</v>
      </c>
      <c r="C20" s="273"/>
      <c r="D20" s="273"/>
      <c r="E20" s="273"/>
      <c r="F20" s="274"/>
      <c r="G20" s="275"/>
      <c r="H20" s="276"/>
      <c r="I20" s="277"/>
      <c r="J20" s="260"/>
      <c r="K20" s="260"/>
      <c r="L20" s="260"/>
      <c r="M20" s="260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</row>
    <row r="21" spans="1:52" s="89" customFormat="1" x14ac:dyDescent="0.25">
      <c r="A21" s="97"/>
    </row>
    <row r="22" spans="1:52" s="89" customFormat="1" x14ac:dyDescent="0.25">
      <c r="A22" s="97"/>
    </row>
    <row r="23" spans="1:52" s="89" customFormat="1" x14ac:dyDescent="0.25">
      <c r="A23" s="97"/>
    </row>
    <row r="24" spans="1:52" s="89" customFormat="1" x14ac:dyDescent="0.25">
      <c r="A24" s="97"/>
    </row>
    <row r="25" spans="1:52" s="89" customFormat="1" x14ac:dyDescent="0.25">
      <c r="A25" s="97"/>
    </row>
    <row r="26" spans="1:52" s="89" customFormat="1" x14ac:dyDescent="0.25">
      <c r="A26" s="97"/>
    </row>
    <row r="27" spans="1:52" s="89" customFormat="1" x14ac:dyDescent="0.25">
      <c r="A27" s="97"/>
    </row>
    <row r="28" spans="1:52" s="89" customFormat="1" x14ac:dyDescent="0.25">
      <c r="A28" s="97"/>
    </row>
    <row r="29" spans="1:52" s="89" customFormat="1" x14ac:dyDescent="0.25">
      <c r="A29" s="97"/>
    </row>
    <row r="30" spans="1:52" s="89" customFormat="1" x14ac:dyDescent="0.25">
      <c r="A30" s="97"/>
    </row>
    <row r="31" spans="1:52" s="89" customFormat="1" x14ac:dyDescent="0.25">
      <c r="A31" s="97"/>
    </row>
    <row r="32" spans="1:52" s="89" customFormat="1" x14ac:dyDescent="0.25">
      <c r="A32" s="97"/>
    </row>
    <row r="33" spans="1:1" s="89" customFormat="1" x14ac:dyDescent="0.25">
      <c r="A33" s="97"/>
    </row>
    <row r="34" spans="1:1" s="89" customFormat="1" x14ac:dyDescent="0.25">
      <c r="A34" s="97"/>
    </row>
    <row r="35" spans="1:1" s="89" customFormat="1" x14ac:dyDescent="0.25">
      <c r="A35" s="97"/>
    </row>
    <row r="36" spans="1:1" s="89" customFormat="1" x14ac:dyDescent="0.25">
      <c r="A36" s="97"/>
    </row>
    <row r="37" spans="1:1" s="89" customFormat="1" x14ac:dyDescent="0.25">
      <c r="A37" s="97"/>
    </row>
    <row r="38" spans="1:1" s="89" customFormat="1" x14ac:dyDescent="0.25">
      <c r="A38" s="97"/>
    </row>
    <row r="39" spans="1:1" s="89" customFormat="1" x14ac:dyDescent="0.25">
      <c r="A39" s="97"/>
    </row>
    <row r="40" spans="1:1" s="89" customFormat="1" x14ac:dyDescent="0.25">
      <c r="A40" s="97"/>
    </row>
    <row r="41" spans="1:1" s="89" customFormat="1" x14ac:dyDescent="0.25">
      <c r="A41" s="97"/>
    </row>
    <row r="42" spans="1:1" s="89" customFormat="1" x14ac:dyDescent="0.25">
      <c r="A42" s="97"/>
    </row>
    <row r="43" spans="1:1" s="89" customFormat="1" x14ac:dyDescent="0.25">
      <c r="A43" s="97"/>
    </row>
    <row r="44" spans="1:1" s="89" customFormat="1" x14ac:dyDescent="0.25">
      <c r="A44" s="97"/>
    </row>
    <row r="45" spans="1:1" s="89" customFormat="1" x14ac:dyDescent="0.25">
      <c r="A45" s="97"/>
    </row>
    <row r="46" spans="1:1" s="89" customFormat="1" x14ac:dyDescent="0.25">
      <c r="A46" s="97"/>
    </row>
    <row r="47" spans="1:1" s="89" customFormat="1" x14ac:dyDescent="0.25">
      <c r="A47" s="97"/>
    </row>
    <row r="48" spans="1:1" s="89" customFormat="1" x14ac:dyDescent="0.25">
      <c r="A48" s="97"/>
    </row>
    <row r="49" spans="1:1" s="89" customFormat="1" x14ac:dyDescent="0.25">
      <c r="A49" s="97"/>
    </row>
    <row r="50" spans="1:1" s="89" customFormat="1" x14ac:dyDescent="0.25">
      <c r="A50" s="97"/>
    </row>
    <row r="51" spans="1:1" s="89" customFormat="1" x14ac:dyDescent="0.25">
      <c r="A51" s="97"/>
    </row>
    <row r="52" spans="1:1" s="89" customFormat="1" x14ac:dyDescent="0.25">
      <c r="A52" s="97"/>
    </row>
    <row r="53" spans="1:1" s="89" customFormat="1" x14ac:dyDescent="0.25">
      <c r="A53" s="97"/>
    </row>
    <row r="54" spans="1:1" s="89" customFormat="1" x14ac:dyDescent="0.25">
      <c r="A54" s="97"/>
    </row>
    <row r="55" spans="1:1" s="89" customFormat="1" x14ac:dyDescent="0.25">
      <c r="A55" s="97"/>
    </row>
    <row r="56" spans="1:1" s="89" customFormat="1" x14ac:dyDescent="0.25">
      <c r="A56" s="97"/>
    </row>
    <row r="57" spans="1:1" s="89" customFormat="1" x14ac:dyDescent="0.25">
      <c r="A57" s="97"/>
    </row>
    <row r="58" spans="1:1" s="89" customFormat="1" x14ac:dyDescent="0.25">
      <c r="A58" s="97"/>
    </row>
    <row r="59" spans="1:1" s="89" customFormat="1" x14ac:dyDescent="0.25">
      <c r="A59" s="97"/>
    </row>
    <row r="60" spans="1:1" s="89" customFormat="1" x14ac:dyDescent="0.25">
      <c r="A60" s="97"/>
    </row>
    <row r="61" spans="1:1" s="89" customFormat="1" x14ac:dyDescent="0.25">
      <c r="A61" s="97"/>
    </row>
    <row r="62" spans="1:1" s="89" customFormat="1" x14ac:dyDescent="0.25">
      <c r="A62" s="97"/>
    </row>
    <row r="63" spans="1:1" s="89" customFormat="1" x14ac:dyDescent="0.25">
      <c r="A63" s="97"/>
    </row>
    <row r="64" spans="1:1" s="89" customFormat="1" x14ac:dyDescent="0.25">
      <c r="A64" s="97"/>
    </row>
    <row r="65" spans="1:1" s="89" customFormat="1" x14ac:dyDescent="0.25">
      <c r="A65" s="97"/>
    </row>
    <row r="66" spans="1:1" s="89" customFormat="1" x14ac:dyDescent="0.25">
      <c r="A66" s="97"/>
    </row>
    <row r="67" spans="1:1" s="89" customFormat="1" x14ac:dyDescent="0.25">
      <c r="A67" s="97"/>
    </row>
    <row r="68" spans="1:1" s="89" customFormat="1" x14ac:dyDescent="0.25">
      <c r="A68" s="97"/>
    </row>
    <row r="69" spans="1:1" s="89" customFormat="1" x14ac:dyDescent="0.25">
      <c r="A69" s="97"/>
    </row>
    <row r="70" spans="1:1" s="89" customFormat="1" x14ac:dyDescent="0.25">
      <c r="A70" s="97"/>
    </row>
    <row r="71" spans="1:1" s="89" customFormat="1" x14ac:dyDescent="0.25">
      <c r="A71" s="97"/>
    </row>
    <row r="72" spans="1:1" s="89" customFormat="1" x14ac:dyDescent="0.25">
      <c r="A72" s="97"/>
    </row>
    <row r="73" spans="1:1" s="89" customFormat="1" x14ac:dyDescent="0.25">
      <c r="A73" s="97"/>
    </row>
    <row r="74" spans="1:1" s="89" customFormat="1" x14ac:dyDescent="0.25">
      <c r="A74" s="97"/>
    </row>
    <row r="75" spans="1:1" s="89" customFormat="1" x14ac:dyDescent="0.25">
      <c r="A75" s="97"/>
    </row>
    <row r="76" spans="1:1" s="89" customFormat="1" x14ac:dyDescent="0.25">
      <c r="A76" s="97"/>
    </row>
    <row r="77" spans="1:1" s="89" customFormat="1" x14ac:dyDescent="0.25">
      <c r="A77" s="97"/>
    </row>
    <row r="78" spans="1:1" s="89" customFormat="1" x14ac:dyDescent="0.25">
      <c r="A78" s="97"/>
    </row>
    <row r="79" spans="1:1" s="89" customFormat="1" x14ac:dyDescent="0.25">
      <c r="A79" s="97"/>
    </row>
    <row r="80" spans="1:1" s="89" customFormat="1" x14ac:dyDescent="0.25">
      <c r="A80" s="97"/>
    </row>
    <row r="81" spans="1:1" s="89" customFormat="1" x14ac:dyDescent="0.25">
      <c r="A81" s="97"/>
    </row>
    <row r="82" spans="1:1" s="89" customFormat="1" x14ac:dyDescent="0.25">
      <c r="A82" s="97"/>
    </row>
    <row r="83" spans="1:1" s="89" customFormat="1" x14ac:dyDescent="0.25">
      <c r="A83" s="97"/>
    </row>
    <row r="84" spans="1:1" s="89" customFormat="1" x14ac:dyDescent="0.25">
      <c r="A84" s="97"/>
    </row>
    <row r="85" spans="1:1" s="89" customFormat="1" x14ac:dyDescent="0.25">
      <c r="A85" s="97"/>
    </row>
    <row r="86" spans="1:1" s="89" customFormat="1" x14ac:dyDescent="0.25">
      <c r="A86" s="97"/>
    </row>
    <row r="87" spans="1:1" s="89" customFormat="1" x14ac:dyDescent="0.25">
      <c r="A87" s="97"/>
    </row>
    <row r="88" spans="1:1" s="89" customFormat="1" x14ac:dyDescent="0.25">
      <c r="A88" s="97"/>
    </row>
    <row r="89" spans="1:1" s="89" customFormat="1" x14ac:dyDescent="0.25">
      <c r="A89" s="97"/>
    </row>
    <row r="90" spans="1:1" s="89" customFormat="1" x14ac:dyDescent="0.25">
      <c r="A90" s="97"/>
    </row>
    <row r="91" spans="1:1" s="89" customFormat="1" x14ac:dyDescent="0.25">
      <c r="A91" s="97"/>
    </row>
    <row r="92" spans="1:1" s="89" customFormat="1" x14ac:dyDescent="0.25">
      <c r="A92" s="97"/>
    </row>
    <row r="93" spans="1:1" s="89" customFormat="1" x14ac:dyDescent="0.25">
      <c r="A93" s="97"/>
    </row>
    <row r="94" spans="1:1" s="89" customFormat="1" x14ac:dyDescent="0.25">
      <c r="A94" s="97"/>
    </row>
    <row r="95" spans="1:1" s="89" customFormat="1" x14ac:dyDescent="0.25">
      <c r="A95" s="97"/>
    </row>
    <row r="96" spans="1:1" s="89" customFormat="1" x14ac:dyDescent="0.25">
      <c r="A96" s="97"/>
    </row>
    <row r="97" spans="1:1" s="89" customFormat="1" x14ac:dyDescent="0.25">
      <c r="A97" s="97"/>
    </row>
    <row r="98" spans="1:1" s="89" customFormat="1" x14ac:dyDescent="0.25">
      <c r="A98" s="97"/>
    </row>
    <row r="99" spans="1:1" s="89" customFormat="1" x14ac:dyDescent="0.25">
      <c r="A99" s="97"/>
    </row>
    <row r="100" spans="1:1" s="89" customFormat="1" x14ac:dyDescent="0.25">
      <c r="A100" s="97"/>
    </row>
    <row r="101" spans="1:1" s="89" customFormat="1" x14ac:dyDescent="0.25">
      <c r="A101" s="97"/>
    </row>
    <row r="102" spans="1:1" s="89" customFormat="1" x14ac:dyDescent="0.25">
      <c r="A102" s="97"/>
    </row>
    <row r="103" spans="1:1" s="89" customFormat="1" x14ac:dyDescent="0.25">
      <c r="A103" s="97"/>
    </row>
    <row r="104" spans="1:1" s="89" customFormat="1" x14ac:dyDescent="0.25">
      <c r="A104" s="97"/>
    </row>
    <row r="105" spans="1:1" s="89" customFormat="1" x14ac:dyDescent="0.25">
      <c r="A105" s="97"/>
    </row>
    <row r="106" spans="1:1" s="89" customFormat="1" x14ac:dyDescent="0.25">
      <c r="A106" s="97"/>
    </row>
    <row r="107" spans="1:1" s="89" customFormat="1" x14ac:dyDescent="0.25">
      <c r="A107" s="97"/>
    </row>
    <row r="108" spans="1:1" s="89" customFormat="1" x14ac:dyDescent="0.25">
      <c r="A108" s="97"/>
    </row>
    <row r="109" spans="1:1" s="89" customFormat="1" x14ac:dyDescent="0.25">
      <c r="A109" s="97"/>
    </row>
    <row r="110" spans="1:1" s="89" customFormat="1" x14ac:dyDescent="0.25">
      <c r="A110" s="97"/>
    </row>
    <row r="111" spans="1:1" s="89" customFormat="1" x14ac:dyDescent="0.25">
      <c r="A111" s="97"/>
    </row>
    <row r="112" spans="1:1" s="89" customFormat="1" x14ac:dyDescent="0.25">
      <c r="A112" s="97"/>
    </row>
    <row r="113" spans="1:1" s="89" customFormat="1" x14ac:dyDescent="0.25">
      <c r="A113" s="97"/>
    </row>
    <row r="114" spans="1:1" s="89" customFormat="1" x14ac:dyDescent="0.25">
      <c r="A114" s="97"/>
    </row>
    <row r="115" spans="1:1" s="89" customFormat="1" x14ac:dyDescent="0.25">
      <c r="A115" s="97"/>
    </row>
    <row r="116" spans="1:1" s="89" customFormat="1" x14ac:dyDescent="0.25">
      <c r="A116" s="97"/>
    </row>
    <row r="117" spans="1:1" s="89" customFormat="1" x14ac:dyDescent="0.25">
      <c r="A117" s="97"/>
    </row>
    <row r="118" spans="1:1" s="89" customFormat="1" x14ac:dyDescent="0.25">
      <c r="A118" s="97"/>
    </row>
    <row r="119" spans="1:1" s="89" customFormat="1" x14ac:dyDescent="0.25">
      <c r="A119" s="97"/>
    </row>
    <row r="120" spans="1:1" s="89" customFormat="1" x14ac:dyDescent="0.25">
      <c r="A120" s="97"/>
    </row>
    <row r="121" spans="1:1" s="89" customFormat="1" x14ac:dyDescent="0.25">
      <c r="A121" s="97"/>
    </row>
    <row r="122" spans="1:1" s="89" customFormat="1" x14ac:dyDescent="0.25">
      <c r="A122" s="97"/>
    </row>
    <row r="123" spans="1:1" s="89" customFormat="1" x14ac:dyDescent="0.25">
      <c r="A123" s="97"/>
    </row>
    <row r="124" spans="1:1" s="89" customFormat="1" x14ac:dyDescent="0.25">
      <c r="A124" s="97"/>
    </row>
    <row r="125" spans="1:1" s="89" customFormat="1" x14ac:dyDescent="0.25">
      <c r="A125" s="97"/>
    </row>
    <row r="126" spans="1:1" s="89" customFormat="1" x14ac:dyDescent="0.25">
      <c r="A126" s="97"/>
    </row>
    <row r="127" spans="1:1" s="89" customFormat="1" x14ac:dyDescent="0.25">
      <c r="A127" s="97"/>
    </row>
    <row r="128" spans="1:1" s="89" customFormat="1" x14ac:dyDescent="0.25">
      <c r="A128" s="97"/>
    </row>
    <row r="129" spans="1:1" s="89" customFormat="1" x14ac:dyDescent="0.25">
      <c r="A129" s="97"/>
    </row>
    <row r="130" spans="1:1" s="89" customFormat="1" x14ac:dyDescent="0.25">
      <c r="A130" s="97"/>
    </row>
    <row r="131" spans="1:1" s="89" customFormat="1" x14ac:dyDescent="0.25">
      <c r="A131" s="97"/>
    </row>
    <row r="132" spans="1:1" s="89" customFormat="1" x14ac:dyDescent="0.25">
      <c r="A132" s="97"/>
    </row>
    <row r="133" spans="1:1" s="89" customFormat="1" x14ac:dyDescent="0.25">
      <c r="A133" s="97"/>
    </row>
    <row r="134" spans="1:1" s="89" customFormat="1" x14ac:dyDescent="0.25">
      <c r="A134" s="97"/>
    </row>
    <row r="135" spans="1:1" s="89" customFormat="1" x14ac:dyDescent="0.25">
      <c r="A135" s="97"/>
    </row>
    <row r="136" spans="1:1" s="89" customFormat="1" x14ac:dyDescent="0.25">
      <c r="A136" s="97"/>
    </row>
    <row r="137" spans="1:1" s="89" customFormat="1" x14ac:dyDescent="0.25">
      <c r="A137" s="97"/>
    </row>
    <row r="138" spans="1:1" s="89" customFormat="1" x14ac:dyDescent="0.25">
      <c r="A138" s="97"/>
    </row>
    <row r="139" spans="1:1" s="89" customFormat="1" x14ac:dyDescent="0.25">
      <c r="A139" s="97"/>
    </row>
    <row r="140" spans="1:1" s="89" customFormat="1" x14ac:dyDescent="0.25">
      <c r="A140" s="97"/>
    </row>
    <row r="141" spans="1:1" s="89" customFormat="1" x14ac:dyDescent="0.25">
      <c r="A141" s="97"/>
    </row>
    <row r="142" spans="1:1" s="89" customFormat="1" x14ac:dyDescent="0.25">
      <c r="A142" s="97"/>
    </row>
    <row r="143" spans="1:1" s="89" customFormat="1" x14ac:dyDescent="0.25">
      <c r="A143" s="97"/>
    </row>
    <row r="144" spans="1:1" s="89" customFormat="1" x14ac:dyDescent="0.25">
      <c r="A144" s="97"/>
    </row>
    <row r="145" spans="1:1" s="89" customFormat="1" x14ac:dyDescent="0.25">
      <c r="A145" s="97"/>
    </row>
    <row r="146" spans="1:1" s="89" customFormat="1" x14ac:dyDescent="0.25">
      <c r="A146" s="97"/>
    </row>
    <row r="147" spans="1:1" s="89" customFormat="1" x14ac:dyDescent="0.25">
      <c r="A147" s="97"/>
    </row>
    <row r="148" spans="1:1" s="89" customFormat="1" x14ac:dyDescent="0.25">
      <c r="A148" s="97"/>
    </row>
    <row r="149" spans="1:1" s="89" customFormat="1" x14ac:dyDescent="0.25">
      <c r="A149" s="97"/>
    </row>
    <row r="150" spans="1:1" s="89" customFormat="1" x14ac:dyDescent="0.25">
      <c r="A150" s="97"/>
    </row>
    <row r="151" spans="1:1" s="89" customFormat="1" x14ac:dyDescent="0.25">
      <c r="A151" s="97"/>
    </row>
    <row r="152" spans="1:1" s="89" customFormat="1" x14ac:dyDescent="0.25">
      <c r="A152" s="97"/>
    </row>
    <row r="153" spans="1:1" s="89" customFormat="1" x14ac:dyDescent="0.25">
      <c r="A153" s="97"/>
    </row>
    <row r="154" spans="1:1" s="89" customFormat="1" x14ac:dyDescent="0.25">
      <c r="A154" s="97"/>
    </row>
    <row r="155" spans="1:1" s="89" customFormat="1" x14ac:dyDescent="0.25">
      <c r="A155" s="97"/>
    </row>
    <row r="156" spans="1:1" s="89" customFormat="1" x14ac:dyDescent="0.25">
      <c r="A156" s="97"/>
    </row>
    <row r="157" spans="1:1" s="89" customFormat="1" x14ac:dyDescent="0.25">
      <c r="A157" s="97"/>
    </row>
    <row r="158" spans="1:1" s="89" customFormat="1" x14ac:dyDescent="0.25">
      <c r="A158" s="97"/>
    </row>
    <row r="159" spans="1:1" s="89" customFormat="1" x14ac:dyDescent="0.25">
      <c r="A159" s="97"/>
    </row>
    <row r="160" spans="1:1" s="89" customFormat="1" x14ac:dyDescent="0.25">
      <c r="A160" s="97"/>
    </row>
    <row r="161" spans="1:1" s="89" customFormat="1" x14ac:dyDescent="0.25">
      <c r="A161" s="97"/>
    </row>
    <row r="162" spans="1:1" s="89" customFormat="1" x14ac:dyDescent="0.25">
      <c r="A162" s="97"/>
    </row>
    <row r="163" spans="1:1" s="89" customFormat="1" x14ac:dyDescent="0.25">
      <c r="A163" s="97"/>
    </row>
    <row r="164" spans="1:1" s="89" customFormat="1" x14ac:dyDescent="0.25">
      <c r="A164" s="97"/>
    </row>
    <row r="165" spans="1:1" s="89" customFormat="1" x14ac:dyDescent="0.25">
      <c r="A165" s="97"/>
    </row>
    <row r="166" spans="1:1" s="89" customFormat="1" x14ac:dyDescent="0.25">
      <c r="A166" s="97"/>
    </row>
    <row r="167" spans="1:1" s="89" customFormat="1" x14ac:dyDescent="0.25">
      <c r="A167" s="97"/>
    </row>
    <row r="168" spans="1:1" s="89" customFormat="1" x14ac:dyDescent="0.25">
      <c r="A168" s="97"/>
    </row>
    <row r="169" spans="1:1" s="89" customFormat="1" x14ac:dyDescent="0.25">
      <c r="A169" s="97"/>
    </row>
    <row r="170" spans="1:1" s="89" customFormat="1" x14ac:dyDescent="0.25">
      <c r="A170" s="97"/>
    </row>
    <row r="171" spans="1:1" s="89" customFormat="1" x14ac:dyDescent="0.25">
      <c r="A171" s="97"/>
    </row>
    <row r="172" spans="1:1" s="89" customFormat="1" x14ac:dyDescent="0.25">
      <c r="A172" s="97"/>
    </row>
    <row r="173" spans="1:1" s="89" customFormat="1" x14ac:dyDescent="0.25">
      <c r="A173" s="97"/>
    </row>
    <row r="174" spans="1:1" s="89" customFormat="1" x14ac:dyDescent="0.25">
      <c r="A174" s="97"/>
    </row>
    <row r="175" spans="1:1" s="89" customFormat="1" x14ac:dyDescent="0.25">
      <c r="A175" s="97"/>
    </row>
    <row r="176" spans="1:1" s="89" customFormat="1" x14ac:dyDescent="0.25">
      <c r="A176" s="97"/>
    </row>
    <row r="177" spans="1:1" s="89" customFormat="1" x14ac:dyDescent="0.25">
      <c r="A177" s="97"/>
    </row>
    <row r="178" spans="1:1" s="89" customFormat="1" x14ac:dyDescent="0.25">
      <c r="A178" s="97"/>
    </row>
    <row r="179" spans="1:1" s="89" customFormat="1" x14ac:dyDescent="0.25">
      <c r="A179" s="97"/>
    </row>
    <row r="180" spans="1:1" s="89" customFormat="1" x14ac:dyDescent="0.25">
      <c r="A180" s="97"/>
    </row>
    <row r="181" spans="1:1" s="89" customFormat="1" x14ac:dyDescent="0.25">
      <c r="A181" s="97"/>
    </row>
    <row r="182" spans="1:1" s="89" customFormat="1" x14ac:dyDescent="0.25">
      <c r="A182" s="97"/>
    </row>
    <row r="183" spans="1:1" s="89" customFormat="1" x14ac:dyDescent="0.25">
      <c r="A183" s="97"/>
    </row>
    <row r="184" spans="1:1" s="89" customFormat="1" x14ac:dyDescent="0.25">
      <c r="A184" s="97"/>
    </row>
    <row r="185" spans="1:1" s="89" customFormat="1" x14ac:dyDescent="0.25">
      <c r="A185" s="97"/>
    </row>
    <row r="186" spans="1:1" s="89" customFormat="1" x14ac:dyDescent="0.25">
      <c r="A186" s="97"/>
    </row>
    <row r="187" spans="1:1" s="89" customFormat="1" x14ac:dyDescent="0.25">
      <c r="A187" s="97"/>
    </row>
    <row r="188" spans="1:1" s="89" customFormat="1" x14ac:dyDescent="0.25">
      <c r="A188" s="97"/>
    </row>
    <row r="189" spans="1:1" s="89" customFormat="1" x14ac:dyDescent="0.25">
      <c r="A189" s="97"/>
    </row>
    <row r="190" spans="1:1" s="89" customFormat="1" x14ac:dyDescent="0.25">
      <c r="A190" s="97"/>
    </row>
    <row r="191" spans="1:1" s="89" customFormat="1" x14ac:dyDescent="0.25">
      <c r="A191" s="97"/>
    </row>
    <row r="192" spans="1:1" s="89" customFormat="1" x14ac:dyDescent="0.25">
      <c r="A192" s="97"/>
    </row>
    <row r="193" spans="1:1" s="89" customFormat="1" x14ac:dyDescent="0.25">
      <c r="A193" s="97"/>
    </row>
    <row r="194" spans="1:1" s="89" customFormat="1" x14ac:dyDescent="0.25">
      <c r="A194" s="97"/>
    </row>
    <row r="195" spans="1:1" s="89" customFormat="1" x14ac:dyDescent="0.25">
      <c r="A195" s="97"/>
    </row>
    <row r="196" spans="1:1" s="89" customFormat="1" x14ac:dyDescent="0.25">
      <c r="A196" s="97"/>
    </row>
    <row r="197" spans="1:1" s="89" customFormat="1" x14ac:dyDescent="0.25">
      <c r="A197" s="97"/>
    </row>
    <row r="198" spans="1:1" s="89" customFormat="1" x14ac:dyDescent="0.25">
      <c r="A198" s="97"/>
    </row>
    <row r="199" spans="1:1" s="89" customFormat="1" x14ac:dyDescent="0.25">
      <c r="A199" s="97"/>
    </row>
    <row r="200" spans="1:1" s="89" customFormat="1" x14ac:dyDescent="0.25">
      <c r="A200" s="97"/>
    </row>
    <row r="201" spans="1:1" s="89" customFormat="1" x14ac:dyDescent="0.25">
      <c r="A201" s="97"/>
    </row>
    <row r="202" spans="1:1" s="89" customFormat="1" x14ac:dyDescent="0.25">
      <c r="A202" s="97"/>
    </row>
    <row r="203" spans="1:1" s="89" customFormat="1" x14ac:dyDescent="0.25">
      <c r="A203" s="97"/>
    </row>
    <row r="204" spans="1:1" s="89" customFormat="1" x14ac:dyDescent="0.25">
      <c r="A204" s="97"/>
    </row>
    <row r="205" spans="1:1" s="89" customFormat="1" x14ac:dyDescent="0.25">
      <c r="A205" s="97"/>
    </row>
    <row r="206" spans="1:1" s="89" customFormat="1" x14ac:dyDescent="0.25">
      <c r="A206" s="97"/>
    </row>
    <row r="207" spans="1:1" s="89" customFormat="1" x14ac:dyDescent="0.25">
      <c r="A207" s="97"/>
    </row>
    <row r="208" spans="1:1" s="89" customFormat="1" x14ac:dyDescent="0.25">
      <c r="A208" s="97"/>
    </row>
    <row r="209" spans="1:1" s="89" customFormat="1" x14ac:dyDescent="0.25">
      <c r="A209" s="97"/>
    </row>
    <row r="210" spans="1:1" s="89" customFormat="1" x14ac:dyDescent="0.25">
      <c r="A210" s="97"/>
    </row>
    <row r="211" spans="1:1" s="89" customFormat="1" x14ac:dyDescent="0.25">
      <c r="A211" s="97"/>
    </row>
    <row r="212" spans="1:1" s="89" customFormat="1" x14ac:dyDescent="0.25">
      <c r="A212" s="97"/>
    </row>
    <row r="213" spans="1:1" s="89" customFormat="1" x14ac:dyDescent="0.25">
      <c r="A213" s="97"/>
    </row>
    <row r="214" spans="1:1" s="89" customFormat="1" x14ac:dyDescent="0.25">
      <c r="A214" s="97"/>
    </row>
    <row r="215" spans="1:1" s="89" customFormat="1" x14ac:dyDescent="0.25">
      <c r="A215" s="97"/>
    </row>
    <row r="216" spans="1:1" s="89" customFormat="1" x14ac:dyDescent="0.25">
      <c r="A216" s="97"/>
    </row>
    <row r="217" spans="1:1" s="89" customFormat="1" x14ac:dyDescent="0.25">
      <c r="A217" s="97"/>
    </row>
    <row r="218" spans="1:1" s="89" customFormat="1" x14ac:dyDescent="0.25">
      <c r="A218" s="97"/>
    </row>
    <row r="219" spans="1:1" s="89" customFormat="1" x14ac:dyDescent="0.25">
      <c r="A219" s="97"/>
    </row>
    <row r="220" spans="1:1" s="89" customFormat="1" x14ac:dyDescent="0.25">
      <c r="A220" s="97"/>
    </row>
    <row r="221" spans="1:1" s="89" customFormat="1" x14ac:dyDescent="0.25">
      <c r="A221" s="97"/>
    </row>
    <row r="222" spans="1:1" s="89" customFormat="1" x14ac:dyDescent="0.25">
      <c r="A222" s="97"/>
    </row>
    <row r="223" spans="1:1" s="89" customFormat="1" x14ac:dyDescent="0.25">
      <c r="A223" s="97"/>
    </row>
    <row r="224" spans="1:1" s="89" customFormat="1" x14ac:dyDescent="0.25">
      <c r="A224" s="97"/>
    </row>
    <row r="225" spans="1:1" s="89" customFormat="1" x14ac:dyDescent="0.25">
      <c r="A225" s="97"/>
    </row>
    <row r="226" spans="1:1" s="89" customFormat="1" x14ac:dyDescent="0.25">
      <c r="A226" s="97"/>
    </row>
    <row r="227" spans="1:1" s="89" customFormat="1" x14ac:dyDescent="0.25">
      <c r="A227" s="97"/>
    </row>
    <row r="228" spans="1:1" s="89" customFormat="1" x14ac:dyDescent="0.25">
      <c r="A228" s="97"/>
    </row>
    <row r="229" spans="1:1" s="89" customFormat="1" x14ac:dyDescent="0.25">
      <c r="A229" s="97"/>
    </row>
    <row r="230" spans="1:1" s="89" customFormat="1" x14ac:dyDescent="0.25">
      <c r="A230" s="97"/>
    </row>
    <row r="231" spans="1:1" s="89" customFormat="1" x14ac:dyDescent="0.25">
      <c r="A231" s="97"/>
    </row>
    <row r="232" spans="1:1" s="89" customFormat="1" x14ac:dyDescent="0.25">
      <c r="A232" s="97"/>
    </row>
    <row r="233" spans="1:1" s="89" customFormat="1" x14ac:dyDescent="0.25">
      <c r="A233" s="97"/>
    </row>
    <row r="234" spans="1:1" s="89" customFormat="1" x14ac:dyDescent="0.25">
      <c r="A234" s="97"/>
    </row>
    <row r="235" spans="1:1" s="89" customFormat="1" x14ac:dyDescent="0.25">
      <c r="A235" s="97"/>
    </row>
    <row r="236" spans="1:1" s="89" customFormat="1" x14ac:dyDescent="0.25">
      <c r="A236" s="97"/>
    </row>
    <row r="237" spans="1:1" s="89" customFormat="1" x14ac:dyDescent="0.25">
      <c r="A237" s="97"/>
    </row>
    <row r="238" spans="1:1" s="89" customFormat="1" x14ac:dyDescent="0.25">
      <c r="A238" s="97"/>
    </row>
    <row r="239" spans="1:1" s="89" customFormat="1" x14ac:dyDescent="0.25">
      <c r="A239" s="97"/>
    </row>
    <row r="240" spans="1:1" s="89" customFormat="1" x14ac:dyDescent="0.25">
      <c r="A240" s="97"/>
    </row>
    <row r="241" spans="1:1" s="89" customFormat="1" x14ac:dyDescent="0.25">
      <c r="A241" s="97"/>
    </row>
    <row r="242" spans="1:1" s="89" customFormat="1" x14ac:dyDescent="0.25">
      <c r="A242" s="97"/>
    </row>
    <row r="243" spans="1:1" s="89" customFormat="1" x14ac:dyDescent="0.25">
      <c r="A243" s="97"/>
    </row>
    <row r="244" spans="1:1" s="89" customFormat="1" x14ac:dyDescent="0.25">
      <c r="A244" s="97"/>
    </row>
    <row r="245" spans="1:1" s="89" customFormat="1" x14ac:dyDescent="0.25">
      <c r="A245" s="97"/>
    </row>
    <row r="246" spans="1:1" s="89" customFormat="1" x14ac:dyDescent="0.25">
      <c r="A246" s="97"/>
    </row>
    <row r="247" spans="1:1" s="89" customFormat="1" x14ac:dyDescent="0.25">
      <c r="A247" s="97"/>
    </row>
    <row r="248" spans="1:1" s="89" customFormat="1" x14ac:dyDescent="0.25">
      <c r="A248" s="97"/>
    </row>
    <row r="249" spans="1:1" s="89" customFormat="1" x14ac:dyDescent="0.25">
      <c r="A249" s="97"/>
    </row>
    <row r="250" spans="1:1" s="89" customFormat="1" x14ac:dyDescent="0.25">
      <c r="A250" s="97"/>
    </row>
    <row r="251" spans="1:1" s="89" customFormat="1" x14ac:dyDescent="0.25">
      <c r="A251" s="97"/>
    </row>
    <row r="252" spans="1:1" s="89" customFormat="1" x14ac:dyDescent="0.25">
      <c r="A252" s="97"/>
    </row>
    <row r="253" spans="1:1" s="89" customFormat="1" x14ac:dyDescent="0.25">
      <c r="A253" s="97"/>
    </row>
    <row r="254" spans="1:1" s="89" customFormat="1" x14ac:dyDescent="0.25">
      <c r="A254" s="97"/>
    </row>
    <row r="255" spans="1:1" s="89" customFormat="1" x14ac:dyDescent="0.25">
      <c r="A255" s="97"/>
    </row>
    <row r="256" spans="1:1" s="89" customFormat="1" x14ac:dyDescent="0.25">
      <c r="A256" s="97"/>
    </row>
    <row r="257" spans="1:1" s="89" customFormat="1" x14ac:dyDescent="0.25">
      <c r="A257" s="97"/>
    </row>
    <row r="258" spans="1:1" s="89" customFormat="1" x14ac:dyDescent="0.25">
      <c r="A258" s="97"/>
    </row>
    <row r="259" spans="1:1" s="89" customFormat="1" x14ac:dyDescent="0.25">
      <c r="A259" s="97"/>
    </row>
    <row r="260" spans="1:1" s="89" customFormat="1" x14ac:dyDescent="0.25">
      <c r="A260" s="97"/>
    </row>
    <row r="261" spans="1:1" s="89" customFormat="1" x14ac:dyDescent="0.25">
      <c r="A261" s="97"/>
    </row>
    <row r="262" spans="1:1" s="89" customFormat="1" x14ac:dyDescent="0.25">
      <c r="A262" s="97"/>
    </row>
    <row r="263" spans="1:1" s="89" customFormat="1" x14ac:dyDescent="0.25">
      <c r="A263" s="97"/>
    </row>
    <row r="264" spans="1:1" s="89" customFormat="1" x14ac:dyDescent="0.25">
      <c r="A264" s="97"/>
    </row>
    <row r="265" spans="1:1" s="89" customFormat="1" x14ac:dyDescent="0.25">
      <c r="A265" s="97"/>
    </row>
    <row r="266" spans="1:1" s="89" customFormat="1" x14ac:dyDescent="0.25">
      <c r="A266" s="97"/>
    </row>
    <row r="267" spans="1:1" s="89" customFormat="1" x14ac:dyDescent="0.25">
      <c r="A267" s="97"/>
    </row>
    <row r="268" spans="1:1" s="89" customFormat="1" x14ac:dyDescent="0.25">
      <c r="A268" s="97"/>
    </row>
    <row r="269" spans="1:1" s="89" customFormat="1" x14ac:dyDescent="0.25">
      <c r="A269" s="97"/>
    </row>
    <row r="270" spans="1:1" s="89" customFormat="1" x14ac:dyDescent="0.25">
      <c r="A270" s="97"/>
    </row>
    <row r="271" spans="1:1" s="89" customFormat="1" x14ac:dyDescent="0.25">
      <c r="A271" s="97"/>
    </row>
    <row r="272" spans="1:1" s="89" customFormat="1" x14ac:dyDescent="0.25">
      <c r="A272" s="97"/>
    </row>
    <row r="273" spans="1:1" s="89" customFormat="1" x14ac:dyDescent="0.25">
      <c r="A273" s="97"/>
    </row>
    <row r="274" spans="1:1" s="89" customFormat="1" x14ac:dyDescent="0.25">
      <c r="A274" s="97"/>
    </row>
    <row r="275" spans="1:1" s="89" customFormat="1" x14ac:dyDescent="0.25">
      <c r="A275" s="97"/>
    </row>
    <row r="276" spans="1:1" s="89" customFormat="1" x14ac:dyDescent="0.25">
      <c r="A276" s="97"/>
    </row>
    <row r="277" spans="1:1" s="89" customFormat="1" x14ac:dyDescent="0.25">
      <c r="A277" s="97"/>
    </row>
    <row r="278" spans="1:1" s="89" customFormat="1" x14ac:dyDescent="0.25">
      <c r="A278" s="97"/>
    </row>
    <row r="279" spans="1:1" s="89" customFormat="1" x14ac:dyDescent="0.25">
      <c r="A279" s="97"/>
    </row>
    <row r="280" spans="1:1" s="89" customFormat="1" x14ac:dyDescent="0.25">
      <c r="A280" s="97"/>
    </row>
    <row r="281" spans="1:1" s="89" customFormat="1" x14ac:dyDescent="0.25">
      <c r="A281" s="97"/>
    </row>
    <row r="282" spans="1:1" s="89" customFormat="1" x14ac:dyDescent="0.25">
      <c r="A282" s="97"/>
    </row>
    <row r="283" spans="1:1" s="89" customFormat="1" x14ac:dyDescent="0.25">
      <c r="A283" s="97"/>
    </row>
    <row r="284" spans="1:1" s="89" customFormat="1" x14ac:dyDescent="0.25">
      <c r="A284" s="97"/>
    </row>
    <row r="285" spans="1:1" s="89" customFormat="1" x14ac:dyDescent="0.25">
      <c r="A285" s="97"/>
    </row>
    <row r="286" spans="1:1" s="89" customFormat="1" x14ac:dyDescent="0.25">
      <c r="A286" s="97"/>
    </row>
    <row r="287" spans="1:1" s="89" customFormat="1" x14ac:dyDescent="0.25">
      <c r="A287" s="97"/>
    </row>
    <row r="288" spans="1:1" s="89" customFormat="1" x14ac:dyDescent="0.25">
      <c r="A288" s="97"/>
    </row>
    <row r="289" spans="1:1" s="89" customFormat="1" x14ac:dyDescent="0.25">
      <c r="A289" s="97"/>
    </row>
    <row r="290" spans="1:1" s="89" customFormat="1" x14ac:dyDescent="0.25">
      <c r="A290" s="97"/>
    </row>
    <row r="291" spans="1:1" s="89" customFormat="1" x14ac:dyDescent="0.25">
      <c r="A291" s="97"/>
    </row>
    <row r="292" spans="1:1" s="89" customFormat="1" x14ac:dyDescent="0.25">
      <c r="A292" s="97"/>
    </row>
    <row r="293" spans="1:1" s="89" customFormat="1" x14ac:dyDescent="0.25">
      <c r="A293" s="97"/>
    </row>
    <row r="294" spans="1:1" s="89" customFormat="1" x14ac:dyDescent="0.25">
      <c r="A294" s="97"/>
    </row>
    <row r="295" spans="1:1" s="89" customFormat="1" x14ac:dyDescent="0.25">
      <c r="A295" s="97"/>
    </row>
    <row r="296" spans="1:1" s="89" customFormat="1" x14ac:dyDescent="0.25">
      <c r="A296" s="97"/>
    </row>
    <row r="297" spans="1:1" s="89" customFormat="1" x14ac:dyDescent="0.25">
      <c r="A297" s="97"/>
    </row>
    <row r="298" spans="1:1" s="89" customFormat="1" x14ac:dyDescent="0.25">
      <c r="A298" s="97"/>
    </row>
    <row r="299" spans="1:1" s="89" customFormat="1" x14ac:dyDescent="0.25">
      <c r="A299" s="97"/>
    </row>
    <row r="300" spans="1:1" s="89" customFormat="1" x14ac:dyDescent="0.25">
      <c r="A300" s="97"/>
    </row>
    <row r="301" spans="1:1" s="89" customFormat="1" x14ac:dyDescent="0.25">
      <c r="A301" s="97"/>
    </row>
    <row r="302" spans="1:1" s="89" customFormat="1" x14ac:dyDescent="0.25">
      <c r="A302" s="97"/>
    </row>
    <row r="303" spans="1:1" s="89" customFormat="1" x14ac:dyDescent="0.25">
      <c r="A303" s="97"/>
    </row>
    <row r="304" spans="1:1" s="89" customFormat="1" x14ac:dyDescent="0.25">
      <c r="A304" s="97"/>
    </row>
    <row r="305" spans="1:1" s="89" customFormat="1" x14ac:dyDescent="0.25">
      <c r="A305" s="97"/>
    </row>
    <row r="306" spans="1:1" s="89" customFormat="1" x14ac:dyDescent="0.25">
      <c r="A306" s="97"/>
    </row>
    <row r="307" spans="1:1" s="89" customFormat="1" x14ac:dyDescent="0.25">
      <c r="A307" s="97"/>
    </row>
    <row r="308" spans="1:1" s="89" customFormat="1" x14ac:dyDescent="0.25">
      <c r="A308" s="97"/>
    </row>
    <row r="309" spans="1:1" s="89" customFormat="1" x14ac:dyDescent="0.25">
      <c r="A309" s="97"/>
    </row>
    <row r="310" spans="1:1" s="89" customFormat="1" x14ac:dyDescent="0.25">
      <c r="A310" s="97"/>
    </row>
    <row r="311" spans="1:1" s="89" customFormat="1" x14ac:dyDescent="0.25">
      <c r="A311" s="97"/>
    </row>
    <row r="312" spans="1:1" s="89" customFormat="1" x14ac:dyDescent="0.25">
      <c r="A312" s="97"/>
    </row>
    <row r="313" spans="1:1" s="89" customFormat="1" x14ac:dyDescent="0.25">
      <c r="A313" s="97"/>
    </row>
    <row r="314" spans="1:1" s="89" customFormat="1" x14ac:dyDescent="0.25">
      <c r="A314" s="97"/>
    </row>
    <row r="315" spans="1:1" s="89" customFormat="1" x14ac:dyDescent="0.25">
      <c r="A315" s="97"/>
    </row>
    <row r="316" spans="1:1" s="89" customFormat="1" x14ac:dyDescent="0.25">
      <c r="A316" s="97"/>
    </row>
    <row r="317" spans="1:1" s="89" customFormat="1" x14ac:dyDescent="0.25">
      <c r="A317" s="97"/>
    </row>
    <row r="318" spans="1:1" s="89" customFormat="1" x14ac:dyDescent="0.25">
      <c r="A318" s="97"/>
    </row>
    <row r="319" spans="1:1" s="89" customFormat="1" x14ac:dyDescent="0.25">
      <c r="A319" s="97"/>
    </row>
    <row r="320" spans="1:1" s="89" customFormat="1" x14ac:dyDescent="0.25">
      <c r="A320" s="97"/>
    </row>
    <row r="321" spans="1:1" s="89" customFormat="1" x14ac:dyDescent="0.25">
      <c r="A321" s="97"/>
    </row>
    <row r="322" spans="1:1" s="89" customFormat="1" x14ac:dyDescent="0.25">
      <c r="A322" s="97"/>
    </row>
    <row r="323" spans="1:1" s="89" customFormat="1" x14ac:dyDescent="0.25">
      <c r="A323" s="97"/>
    </row>
    <row r="324" spans="1:1" s="89" customFormat="1" x14ac:dyDescent="0.25">
      <c r="A324" s="97"/>
    </row>
    <row r="325" spans="1:1" s="89" customFormat="1" x14ac:dyDescent="0.25">
      <c r="A325" s="97"/>
    </row>
    <row r="326" spans="1:1" s="89" customFormat="1" x14ac:dyDescent="0.25">
      <c r="A326" s="97"/>
    </row>
    <row r="327" spans="1:1" s="89" customFormat="1" x14ac:dyDescent="0.25">
      <c r="A327" s="97"/>
    </row>
    <row r="328" spans="1:1" s="89" customFormat="1" x14ac:dyDescent="0.25">
      <c r="A328" s="97"/>
    </row>
    <row r="329" spans="1:1" s="89" customFormat="1" x14ac:dyDescent="0.25">
      <c r="A329" s="97"/>
    </row>
    <row r="330" spans="1:1" s="89" customFormat="1" x14ac:dyDescent="0.25">
      <c r="A330" s="97"/>
    </row>
    <row r="331" spans="1:1" s="89" customFormat="1" x14ac:dyDescent="0.25">
      <c r="A331" s="97"/>
    </row>
    <row r="332" spans="1:1" s="89" customFormat="1" x14ac:dyDescent="0.25">
      <c r="A332" s="97"/>
    </row>
    <row r="333" spans="1:1" s="89" customFormat="1" x14ac:dyDescent="0.25">
      <c r="A333" s="97"/>
    </row>
    <row r="334" spans="1:1" s="89" customFormat="1" x14ac:dyDescent="0.25">
      <c r="A334" s="97"/>
    </row>
    <row r="335" spans="1:1" s="89" customFormat="1" x14ac:dyDescent="0.25">
      <c r="A335" s="97"/>
    </row>
    <row r="336" spans="1:1" s="89" customFormat="1" x14ac:dyDescent="0.25">
      <c r="A336" s="97"/>
    </row>
    <row r="337" spans="1:1" s="89" customFormat="1" x14ac:dyDescent="0.25">
      <c r="A337" s="97"/>
    </row>
    <row r="338" spans="1:1" s="89" customFormat="1" x14ac:dyDescent="0.25">
      <c r="A338" s="97"/>
    </row>
    <row r="339" spans="1:1" s="89" customFormat="1" x14ac:dyDescent="0.25">
      <c r="A339" s="97"/>
    </row>
    <row r="340" spans="1:1" s="89" customFormat="1" x14ac:dyDescent="0.25">
      <c r="A340" s="97"/>
    </row>
    <row r="341" spans="1:1" s="89" customFormat="1" x14ac:dyDescent="0.25">
      <c r="A341" s="97"/>
    </row>
    <row r="342" spans="1:1" s="89" customFormat="1" x14ac:dyDescent="0.25">
      <c r="A342" s="97"/>
    </row>
    <row r="343" spans="1:1" s="89" customFormat="1" x14ac:dyDescent="0.25">
      <c r="A343" s="97"/>
    </row>
    <row r="344" spans="1:1" s="89" customFormat="1" x14ac:dyDescent="0.25">
      <c r="A344" s="97"/>
    </row>
    <row r="345" spans="1:1" s="89" customFormat="1" x14ac:dyDescent="0.25">
      <c r="A345" s="97"/>
    </row>
    <row r="346" spans="1:1" s="89" customFormat="1" x14ac:dyDescent="0.25">
      <c r="A346" s="97"/>
    </row>
    <row r="347" spans="1:1" s="89" customFormat="1" x14ac:dyDescent="0.25">
      <c r="A347" s="97"/>
    </row>
    <row r="348" spans="1:1" s="89" customFormat="1" x14ac:dyDescent="0.25">
      <c r="A348" s="97"/>
    </row>
  </sheetData>
  <sheetProtection algorithmName="SHA-512" hashValue="lIvtECbZ8hQpueuBQnK9W16ljrzAa38bjdt2p+e/IFZQUFZjJf7wgPWZDoEzdScILYTL23pMkgewXf3+rS6cIw==" saltValue="Oi+BxWrYo74MsN0wxqBDiw==" spinCount="100000" sheet="1" selectLockedCells="1"/>
  <protectedRanges>
    <protectedRange sqref="J16:J20 F16:F20 H16:H20" name="Raspon3"/>
    <protectedRange sqref="J16:J20 F16:F20 H16:H20" name="Raspon16"/>
  </protectedRanges>
  <mergeCells count="64">
    <mergeCell ref="A1:I1"/>
    <mergeCell ref="H2:I2"/>
    <mergeCell ref="J20:M20"/>
    <mergeCell ref="A2:F2"/>
    <mergeCell ref="J18:M18"/>
    <mergeCell ref="J19:M19"/>
    <mergeCell ref="J17:M17"/>
    <mergeCell ref="B4:C4"/>
    <mergeCell ref="D4:E4"/>
    <mergeCell ref="F4:G4"/>
    <mergeCell ref="H4:I4"/>
    <mergeCell ref="H15:I15"/>
    <mergeCell ref="H16:I16"/>
    <mergeCell ref="B15:F15"/>
    <mergeCell ref="B16:F16"/>
    <mergeCell ref="B3:C3"/>
    <mergeCell ref="D3:E3"/>
    <mergeCell ref="F3:G3"/>
    <mergeCell ref="H3:I3"/>
    <mergeCell ref="A14:I14"/>
    <mergeCell ref="B5:C5"/>
    <mergeCell ref="D5:E5"/>
    <mergeCell ref="F5:G5"/>
    <mergeCell ref="H5:I5"/>
    <mergeCell ref="B6:C6"/>
    <mergeCell ref="D6:E6"/>
    <mergeCell ref="F6:G6"/>
    <mergeCell ref="H6:I6"/>
    <mergeCell ref="B7:C7"/>
    <mergeCell ref="D7:E7"/>
    <mergeCell ref="F7:G7"/>
    <mergeCell ref="H7:I7"/>
    <mergeCell ref="B8:C8"/>
    <mergeCell ref="D8:E8"/>
    <mergeCell ref="F8:G8"/>
    <mergeCell ref="H8:I8"/>
    <mergeCell ref="B9:C9"/>
    <mergeCell ref="D9:E9"/>
    <mergeCell ref="F9:G9"/>
    <mergeCell ref="H9:I9"/>
    <mergeCell ref="B10:C10"/>
    <mergeCell ref="D10:E10"/>
    <mergeCell ref="F10:G10"/>
    <mergeCell ref="H10:I10"/>
    <mergeCell ref="B11:C11"/>
    <mergeCell ref="D11:E11"/>
    <mergeCell ref="F11:G11"/>
    <mergeCell ref="H11:I11"/>
    <mergeCell ref="B12:C12"/>
    <mergeCell ref="D12:E12"/>
    <mergeCell ref="F12:G12"/>
    <mergeCell ref="H12:I12"/>
    <mergeCell ref="B13:C13"/>
    <mergeCell ref="D13:E13"/>
    <mergeCell ref="F13:G13"/>
    <mergeCell ref="H13:I13"/>
    <mergeCell ref="B17:F17"/>
    <mergeCell ref="B18:F18"/>
    <mergeCell ref="B19:F19"/>
    <mergeCell ref="B20:F20"/>
    <mergeCell ref="H17:I17"/>
    <mergeCell ref="H18:I18"/>
    <mergeCell ref="H19:I19"/>
    <mergeCell ref="H20:I20"/>
  </mergeCells>
  <dataValidations count="1">
    <dataValidation type="list" allowBlank="1" errorTitle="Neispravan odabir" error="Odaberite vrijednost iz ponuđenog popisa." promptTitle="Odabir koda (stupac C)" prompt="Najprije u stupcu B odaberite M1 ili N1." sqref="C21:C189" xr:uid="{04BC3AB3-3C0E-4C2B-B7D7-221CCA39A1A5}">
      <formula1>IF(LEFT($B21,2)="M1",M1_List,IF(LEFT($B21,2)="N1",N1_List,""))</formula1>
    </dataValidation>
  </dataValidations>
  <pageMargins left="0.51181102362204722" right="0.51181102362204722" top="0.35433070866141736" bottom="0.35433070866141736" header="0.11811023622047245" footer="0.31496062992125984"/>
  <pageSetup paperSize="9" scale="79" fitToHeight="0" orientation="landscape" r:id="rId1"/>
  <headerFooter>
    <oddHeader>&amp;R&amp;"Times New Roman"&amp;10&amp;K1557B7 Stupanj klasifikacije: SLUŽBENO&amp;1#_x000D_&amp;"Calibri"&amp;11&amp;K000000&amp;"Times New Roman"&amp;1 &amp;K1557B7 Stupanj klasifikacije: SLUŽBENO#_x000D_</oddHeader>
  </headerFooter>
  <rowBreaks count="1" manualBreakCount="1">
    <brk id="13" max="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C2340C5-733F-468A-AEF2-68C4F95412A4}">
          <x14:formula1>
            <xm:f>'pomoćni sheet_sakriti'!$K$1:$K$3</xm:f>
          </x14:formula1>
          <xm:sqref>G16:G20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38A89-1672-4228-BD71-987F186D1CD7}">
  <dimension ref="A1:EP13"/>
  <sheetViews>
    <sheetView workbookViewId="0">
      <selection activeCell="A2" sqref="A2"/>
    </sheetView>
  </sheetViews>
  <sheetFormatPr defaultRowHeight="15" x14ac:dyDescent="0.25"/>
  <cols>
    <col min="1" max="1" width="50.42578125" customWidth="1"/>
    <col min="2" max="2" width="27" customWidth="1"/>
  </cols>
  <sheetData>
    <row r="1" spans="1:146" x14ac:dyDescent="0.25">
      <c r="A1" t="s">
        <v>240</v>
      </c>
      <c r="B1" t="s">
        <v>241</v>
      </c>
    </row>
    <row r="2" spans="1:146" x14ac:dyDescent="0.25">
      <c r="A2" t="s">
        <v>139</v>
      </c>
      <c r="B2" t="s">
        <v>190</v>
      </c>
    </row>
    <row r="3" spans="1:146" x14ac:dyDescent="0.25">
      <c r="A3" t="s">
        <v>149</v>
      </c>
      <c r="B3" t="s">
        <v>195</v>
      </c>
    </row>
    <row r="4" spans="1:146" x14ac:dyDescent="0.25">
      <c r="A4" t="s">
        <v>155</v>
      </c>
      <c r="B4" t="s">
        <v>200</v>
      </c>
    </row>
    <row r="5" spans="1:146" x14ac:dyDescent="0.25">
      <c r="A5" t="s">
        <v>161</v>
      </c>
      <c r="B5" t="s">
        <v>205</v>
      </c>
    </row>
    <row r="6" spans="1:146" x14ac:dyDescent="0.25">
      <c r="A6" t="s">
        <v>112</v>
      </c>
    </row>
    <row r="7" spans="1:146" x14ac:dyDescent="0.25">
      <c r="A7" t="s">
        <v>176</v>
      </c>
    </row>
    <row r="8" spans="1:146" x14ac:dyDescent="0.25">
      <c r="A8" t="s">
        <v>182</v>
      </c>
    </row>
    <row r="9" spans="1:146" x14ac:dyDescent="0.25">
      <c r="A9" t="s">
        <v>185</v>
      </c>
    </row>
    <row r="12" spans="1:146" x14ac:dyDescent="0.25">
      <c r="A12">
        <v>1</v>
      </c>
      <c r="B12">
        <v>2</v>
      </c>
      <c r="C12">
        <v>3</v>
      </c>
      <c r="D12">
        <v>4</v>
      </c>
      <c r="E12">
        <v>5</v>
      </c>
      <c r="F12">
        <v>6</v>
      </c>
      <c r="G12">
        <v>7</v>
      </c>
      <c r="H12">
        <v>8</v>
      </c>
      <c r="I12">
        <v>9</v>
      </c>
      <c r="J12">
        <v>10</v>
      </c>
      <c r="K12">
        <v>11</v>
      </c>
      <c r="L12">
        <v>12</v>
      </c>
      <c r="M12">
        <v>13</v>
      </c>
      <c r="N12">
        <v>14</v>
      </c>
      <c r="O12">
        <v>15</v>
      </c>
      <c r="P12">
        <v>16</v>
      </c>
      <c r="Q12">
        <v>17</v>
      </c>
      <c r="R12">
        <v>18</v>
      </c>
      <c r="S12">
        <v>19</v>
      </c>
      <c r="T12">
        <v>20</v>
      </c>
      <c r="U12">
        <v>21</v>
      </c>
      <c r="V12">
        <v>22</v>
      </c>
      <c r="W12">
        <v>23</v>
      </c>
      <c r="X12">
        <v>24</v>
      </c>
      <c r="Y12">
        <v>25</v>
      </c>
      <c r="Z12">
        <v>26</v>
      </c>
      <c r="AA12">
        <v>27</v>
      </c>
      <c r="AB12">
        <v>28</v>
      </c>
      <c r="AC12">
        <v>29</v>
      </c>
      <c r="AD12">
        <v>30</v>
      </c>
      <c r="AE12">
        <v>31</v>
      </c>
      <c r="AF12">
        <v>32</v>
      </c>
      <c r="AG12">
        <v>33</v>
      </c>
      <c r="AH12">
        <v>34</v>
      </c>
      <c r="AI12">
        <v>35</v>
      </c>
      <c r="AJ12">
        <v>36</v>
      </c>
      <c r="AK12">
        <v>37</v>
      </c>
      <c r="AL12">
        <v>38</v>
      </c>
      <c r="AM12">
        <v>39</v>
      </c>
      <c r="AN12">
        <v>40</v>
      </c>
      <c r="AO12">
        <v>41</v>
      </c>
      <c r="AP12">
        <v>42</v>
      </c>
      <c r="AQ12">
        <v>43</v>
      </c>
      <c r="AR12">
        <v>44</v>
      </c>
      <c r="AS12">
        <v>45</v>
      </c>
      <c r="AT12">
        <v>46</v>
      </c>
      <c r="AU12">
        <v>47</v>
      </c>
      <c r="AV12">
        <v>48</v>
      </c>
      <c r="AW12">
        <v>49</v>
      </c>
      <c r="AX12">
        <v>50</v>
      </c>
      <c r="AY12">
        <v>51</v>
      </c>
      <c r="AZ12">
        <v>52</v>
      </c>
      <c r="BA12">
        <v>53</v>
      </c>
      <c r="BB12">
        <v>54</v>
      </c>
      <c r="BC12">
        <v>55</v>
      </c>
      <c r="BD12">
        <v>56</v>
      </c>
      <c r="BE12">
        <v>57</v>
      </c>
      <c r="BF12">
        <v>58</v>
      </c>
      <c r="BG12">
        <v>59</v>
      </c>
      <c r="BH12">
        <v>60</v>
      </c>
      <c r="BI12">
        <v>61</v>
      </c>
      <c r="BJ12">
        <v>62</v>
      </c>
      <c r="BK12">
        <v>63</v>
      </c>
      <c r="BL12">
        <v>64</v>
      </c>
      <c r="BM12">
        <v>65</v>
      </c>
      <c r="BN12">
        <v>66</v>
      </c>
      <c r="BO12">
        <v>67</v>
      </c>
      <c r="BP12">
        <v>68</v>
      </c>
      <c r="BQ12">
        <v>69</v>
      </c>
      <c r="BR12">
        <v>70</v>
      </c>
      <c r="BS12">
        <v>71</v>
      </c>
      <c r="BT12">
        <v>72</v>
      </c>
      <c r="BU12">
        <v>73</v>
      </c>
      <c r="BV12">
        <v>74</v>
      </c>
      <c r="BW12">
        <v>75</v>
      </c>
      <c r="BX12">
        <v>76</v>
      </c>
      <c r="BY12">
        <v>77</v>
      </c>
      <c r="BZ12">
        <v>78</v>
      </c>
      <c r="CA12">
        <v>79</v>
      </c>
      <c r="CB12">
        <v>80</v>
      </c>
      <c r="CC12">
        <v>81</v>
      </c>
      <c r="CD12">
        <v>82</v>
      </c>
      <c r="CE12">
        <v>83</v>
      </c>
      <c r="CF12">
        <v>84</v>
      </c>
      <c r="CG12">
        <v>85</v>
      </c>
      <c r="CH12">
        <v>86</v>
      </c>
      <c r="CI12">
        <v>87</v>
      </c>
      <c r="CJ12">
        <v>88</v>
      </c>
      <c r="CK12">
        <v>89</v>
      </c>
      <c r="CL12">
        <v>90</v>
      </c>
      <c r="CM12">
        <v>91</v>
      </c>
      <c r="CN12">
        <v>92</v>
      </c>
      <c r="CO12">
        <v>93</v>
      </c>
      <c r="CP12">
        <v>94</v>
      </c>
      <c r="CQ12">
        <v>95</v>
      </c>
      <c r="CR12">
        <v>96</v>
      </c>
      <c r="CS12">
        <v>97</v>
      </c>
      <c r="CT12">
        <v>98</v>
      </c>
      <c r="CU12">
        <v>99</v>
      </c>
      <c r="CV12">
        <v>100</v>
      </c>
      <c r="CW12">
        <v>101</v>
      </c>
      <c r="CX12">
        <v>102</v>
      </c>
      <c r="CY12">
        <v>103</v>
      </c>
      <c r="CZ12">
        <v>104</v>
      </c>
      <c r="DA12">
        <v>105</v>
      </c>
      <c r="DB12">
        <v>106</v>
      </c>
      <c r="DC12">
        <v>107</v>
      </c>
      <c r="DD12">
        <v>108</v>
      </c>
      <c r="DE12">
        <v>109</v>
      </c>
      <c r="DF12">
        <v>110</v>
      </c>
      <c r="DG12">
        <v>111</v>
      </c>
      <c r="DH12">
        <v>112</v>
      </c>
      <c r="DI12">
        <v>113</v>
      </c>
      <c r="DJ12">
        <v>114</v>
      </c>
      <c r="DK12">
        <v>115</v>
      </c>
      <c r="DL12">
        <v>116</v>
      </c>
      <c r="DM12">
        <v>117</v>
      </c>
      <c r="DN12">
        <v>118</v>
      </c>
      <c r="DO12">
        <v>119</v>
      </c>
      <c r="DP12">
        <v>120</v>
      </c>
      <c r="DQ12">
        <v>121</v>
      </c>
      <c r="DR12">
        <v>122</v>
      </c>
      <c r="DS12">
        <v>123</v>
      </c>
      <c r="DT12">
        <v>124</v>
      </c>
      <c r="DU12">
        <v>125</v>
      </c>
      <c r="DV12">
        <v>126</v>
      </c>
      <c r="DW12">
        <v>127</v>
      </c>
      <c r="DX12">
        <v>128</v>
      </c>
      <c r="DY12">
        <v>129</v>
      </c>
      <c r="DZ12">
        <v>130</v>
      </c>
      <c r="EA12">
        <v>131</v>
      </c>
      <c r="EB12">
        <v>132</v>
      </c>
      <c r="EC12">
        <v>133</v>
      </c>
      <c r="ED12">
        <v>134</v>
      </c>
      <c r="EE12">
        <v>135</v>
      </c>
      <c r="EF12">
        <v>136</v>
      </c>
      <c r="EG12">
        <v>137</v>
      </c>
      <c r="EH12">
        <v>138</v>
      </c>
      <c r="EI12">
        <v>139</v>
      </c>
      <c r="EJ12">
        <v>140</v>
      </c>
      <c r="EK12">
        <v>141</v>
      </c>
      <c r="EL12">
        <v>142</v>
      </c>
      <c r="EM12">
        <v>143</v>
      </c>
      <c r="EN12">
        <v>144</v>
      </c>
      <c r="EO12">
        <v>145</v>
      </c>
      <c r="EP12">
        <v>146</v>
      </c>
    </row>
    <row r="13" spans="1:146" x14ac:dyDescent="0.25">
      <c r="A13">
        <v>23</v>
      </c>
    </row>
  </sheetData>
  <pageMargins left="0.75" right="0.75" top="1" bottom="1" header="0.5" footer="0.5"/>
  <headerFooter>
    <oddHeader>&amp;R&amp;"Times New Roman"&amp;10&amp;K1557B7 Stupanj klasifikacije: SLUŽBENO&amp;1#_x000D_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F870E-FB46-4DA5-97A2-CB5FD7F51ABD}">
  <sheetPr>
    <tabColor rgb="FFFF0000"/>
    <pageSetUpPr fitToPage="1"/>
  </sheetPr>
  <dimension ref="A1:AU11"/>
  <sheetViews>
    <sheetView view="pageBreakPreview" zoomScale="85" zoomScaleNormal="100" zoomScaleSheetLayoutView="85" workbookViewId="0">
      <selection activeCell="AR23" sqref="AR23"/>
    </sheetView>
  </sheetViews>
  <sheetFormatPr defaultRowHeight="15" x14ac:dyDescent="0.25"/>
  <cols>
    <col min="2" max="2" width="15.5703125" customWidth="1"/>
    <col min="3" max="3" width="14.85546875" customWidth="1"/>
    <col min="4" max="26" width="14.28515625" customWidth="1"/>
    <col min="27" max="38" width="11.85546875" customWidth="1"/>
    <col min="39" max="47" width="12.28515625" customWidth="1"/>
  </cols>
  <sheetData>
    <row r="1" spans="1:47" x14ac:dyDescent="0.25">
      <c r="C1" s="11">
        <v>1</v>
      </c>
      <c r="D1" s="11">
        <v>2</v>
      </c>
      <c r="E1" s="11">
        <v>3</v>
      </c>
      <c r="F1" s="11">
        <v>4</v>
      </c>
      <c r="G1" s="11">
        <v>5</v>
      </c>
      <c r="H1" s="11">
        <v>6</v>
      </c>
      <c r="I1" s="11">
        <v>7</v>
      </c>
      <c r="J1" s="11">
        <v>8</v>
      </c>
      <c r="K1" s="11">
        <v>9</v>
      </c>
      <c r="L1" s="11">
        <v>10</v>
      </c>
      <c r="M1" s="11">
        <v>11</v>
      </c>
      <c r="N1" s="11">
        <v>12</v>
      </c>
      <c r="O1" s="11">
        <v>13</v>
      </c>
      <c r="P1" s="11">
        <v>14</v>
      </c>
      <c r="Q1" s="11">
        <v>15</v>
      </c>
      <c r="R1" s="11">
        <v>16</v>
      </c>
      <c r="S1" s="11">
        <v>17</v>
      </c>
      <c r="T1" s="11">
        <v>18</v>
      </c>
      <c r="U1" s="11">
        <v>19</v>
      </c>
      <c r="V1" s="11">
        <v>20</v>
      </c>
      <c r="W1" s="11">
        <v>21</v>
      </c>
      <c r="X1" s="11">
        <v>22</v>
      </c>
      <c r="Y1" s="11">
        <v>23</v>
      </c>
      <c r="Z1" s="11">
        <v>24</v>
      </c>
      <c r="AA1" s="11">
        <v>25</v>
      </c>
      <c r="AB1" s="11">
        <v>26</v>
      </c>
      <c r="AC1" s="11">
        <v>27</v>
      </c>
      <c r="AD1" s="11">
        <v>28</v>
      </c>
      <c r="AE1" s="11">
        <v>29</v>
      </c>
      <c r="AF1" s="11">
        <v>30</v>
      </c>
      <c r="AG1" s="11">
        <v>31</v>
      </c>
      <c r="AH1" s="11">
        <v>32</v>
      </c>
      <c r="AI1" s="11">
        <v>33</v>
      </c>
      <c r="AJ1" s="11">
        <v>34</v>
      </c>
      <c r="AK1" s="11">
        <v>35</v>
      </c>
      <c r="AL1" s="28">
        <v>36</v>
      </c>
      <c r="AM1" s="33">
        <v>37</v>
      </c>
      <c r="AN1" s="34">
        <v>38</v>
      </c>
      <c r="AO1" s="34">
        <v>39</v>
      </c>
      <c r="AP1" s="34">
        <v>40</v>
      </c>
      <c r="AQ1" s="34">
        <v>41</v>
      </c>
      <c r="AR1" s="34">
        <v>42</v>
      </c>
      <c r="AS1" s="34">
        <v>43</v>
      </c>
      <c r="AT1" s="34">
        <v>44</v>
      </c>
      <c r="AU1" s="35">
        <v>45</v>
      </c>
    </row>
    <row r="2" spans="1:47" x14ac:dyDescent="0.25">
      <c r="C2" s="12">
        <v>45748</v>
      </c>
      <c r="D2" s="12">
        <v>45778</v>
      </c>
      <c r="E2" s="12">
        <v>45809</v>
      </c>
      <c r="F2" s="12">
        <v>45839</v>
      </c>
      <c r="G2" s="12">
        <v>45870</v>
      </c>
      <c r="H2" s="12">
        <v>45901</v>
      </c>
      <c r="I2" s="12">
        <v>45931</v>
      </c>
      <c r="J2" s="12">
        <v>45962</v>
      </c>
      <c r="K2" s="12">
        <v>45992</v>
      </c>
      <c r="L2" s="12">
        <v>46023</v>
      </c>
      <c r="M2" s="12">
        <v>46054</v>
      </c>
      <c r="N2" s="12">
        <v>46082</v>
      </c>
      <c r="O2" s="12">
        <v>46113</v>
      </c>
      <c r="P2" s="12">
        <v>46143</v>
      </c>
      <c r="Q2" s="12">
        <v>46174</v>
      </c>
      <c r="R2" s="12">
        <v>46204</v>
      </c>
      <c r="S2" s="12">
        <v>46235</v>
      </c>
      <c r="T2" s="12">
        <v>46266</v>
      </c>
      <c r="U2" s="12">
        <v>46296</v>
      </c>
      <c r="V2" s="12">
        <v>46327</v>
      </c>
      <c r="W2" s="12">
        <v>46357</v>
      </c>
      <c r="X2" s="12">
        <v>46388</v>
      </c>
      <c r="Y2" s="12">
        <v>46419</v>
      </c>
      <c r="Z2" s="12">
        <v>46447</v>
      </c>
      <c r="AA2" s="12">
        <v>46478</v>
      </c>
      <c r="AB2" s="12">
        <v>46508</v>
      </c>
      <c r="AC2" s="12">
        <v>46539</v>
      </c>
      <c r="AD2" s="12">
        <v>46569</v>
      </c>
      <c r="AE2" s="12">
        <v>46600</v>
      </c>
      <c r="AF2" s="12">
        <v>46631</v>
      </c>
      <c r="AG2" s="12">
        <v>46661</v>
      </c>
      <c r="AH2" s="12">
        <v>46692</v>
      </c>
      <c r="AI2" s="12">
        <v>46722</v>
      </c>
      <c r="AJ2" s="12">
        <v>46753</v>
      </c>
      <c r="AK2" s="12">
        <v>46784</v>
      </c>
      <c r="AL2" s="29">
        <v>46813</v>
      </c>
      <c r="AM2" s="36">
        <v>46844</v>
      </c>
      <c r="AN2" s="12">
        <v>46874</v>
      </c>
      <c r="AO2" s="12">
        <v>46905</v>
      </c>
      <c r="AP2" s="12">
        <v>46935</v>
      </c>
      <c r="AQ2" s="12">
        <v>46966</v>
      </c>
      <c r="AR2" s="12">
        <v>46997</v>
      </c>
      <c r="AS2" s="12">
        <v>47027</v>
      </c>
      <c r="AT2" s="12">
        <v>47058</v>
      </c>
      <c r="AU2" s="37">
        <v>47088</v>
      </c>
    </row>
    <row r="3" spans="1:47" s="13" customFormat="1" x14ac:dyDescent="0.25">
      <c r="B3" s="14">
        <v>1</v>
      </c>
      <c r="C3" s="15" t="e">
        <f>IF(#REF!=#REF!,#REF!,"0")</f>
        <v>#REF!</v>
      </c>
      <c r="D3" s="15" t="e">
        <f>IF(#REF!=#REF!,#REF!,"0")</f>
        <v>#REF!</v>
      </c>
      <c r="E3" s="15" t="e">
        <f>IF(#REF!=#REF!,#REF!,"0")</f>
        <v>#REF!</v>
      </c>
      <c r="F3" s="15" t="e">
        <f>IF(#REF!=#REF!,#REF!,"0")</f>
        <v>#REF!</v>
      </c>
      <c r="G3" s="15" t="e">
        <f>IF(#REF!=#REF!,#REF!,"0")</f>
        <v>#REF!</v>
      </c>
      <c r="H3" s="15" t="e">
        <f>IF(#REF!=#REF!,#REF!,"0")</f>
        <v>#REF!</v>
      </c>
      <c r="I3" s="15" t="e">
        <f>IF(#REF!=#REF!,#REF!,"0")</f>
        <v>#REF!</v>
      </c>
      <c r="J3" s="15" t="e">
        <f>IF(#REF!=#REF!,#REF!,"0")</f>
        <v>#REF!</v>
      </c>
      <c r="K3" s="15" t="e">
        <f>IF(#REF!=#REF!,#REF!,"0")</f>
        <v>#REF!</v>
      </c>
      <c r="L3" s="15" t="e">
        <f>IF(#REF!=#REF!,#REF!,"0")</f>
        <v>#REF!</v>
      </c>
      <c r="M3" s="15" t="e">
        <f>IF(#REF!=#REF!,#REF!,"0")</f>
        <v>#REF!</v>
      </c>
      <c r="N3" s="15" t="e">
        <f>IF(#REF!=#REF!,#REF!,"0")</f>
        <v>#REF!</v>
      </c>
      <c r="O3" s="15" t="e">
        <f>IF(#REF!=#REF!,#REF!,"0")</f>
        <v>#REF!</v>
      </c>
      <c r="P3" s="15" t="e">
        <f>IF(#REF!=#REF!,#REF!,"0")</f>
        <v>#REF!</v>
      </c>
      <c r="Q3" s="15" t="e">
        <f>IF(#REF!=#REF!,#REF!,"0")</f>
        <v>#REF!</v>
      </c>
      <c r="R3" s="15" t="e">
        <f>IF(#REF!=#REF!,#REF!,"0")</f>
        <v>#REF!</v>
      </c>
      <c r="S3" s="15" t="e">
        <f>IF(#REF!=#REF!,#REF!,"0")</f>
        <v>#REF!</v>
      </c>
      <c r="T3" s="15" t="e">
        <f>IF(#REF!=#REF!,#REF!,"0")</f>
        <v>#REF!</v>
      </c>
      <c r="U3" s="15" t="e">
        <f>IF(#REF!=#REF!,#REF!,"0")</f>
        <v>#REF!</v>
      </c>
      <c r="V3" s="15" t="e">
        <f>IF(#REF!=#REF!,#REF!,"0")</f>
        <v>#REF!</v>
      </c>
      <c r="W3" s="15" t="e">
        <f>IF(#REF!=#REF!,#REF!,"0")</f>
        <v>#REF!</v>
      </c>
      <c r="X3" s="15" t="e">
        <f>IF(#REF!=#REF!,#REF!,"0")</f>
        <v>#REF!</v>
      </c>
      <c r="Y3" s="15" t="e">
        <f>IF(#REF!=#REF!,#REF!,"0")</f>
        <v>#REF!</v>
      </c>
      <c r="Z3" s="15" t="e">
        <f>IF(#REF!=#REF!,#REF!,"0")</f>
        <v>#REF!</v>
      </c>
      <c r="AA3" s="15" t="e">
        <f>IF(#REF!=#REF!,#REF!,"0")</f>
        <v>#REF!</v>
      </c>
      <c r="AB3" s="15" t="e">
        <f>IF(#REF!=#REF!,#REF!,"0")</f>
        <v>#REF!</v>
      </c>
      <c r="AC3" s="15" t="e">
        <f>IF(#REF!=#REF!,#REF!,"0")</f>
        <v>#REF!</v>
      </c>
      <c r="AD3" s="15" t="e">
        <f>IF(#REF!=#REF!,#REF!,"0")</f>
        <v>#REF!</v>
      </c>
      <c r="AE3" s="15" t="e">
        <f>IF(#REF!=#REF!,#REF!,"0")</f>
        <v>#REF!</v>
      </c>
      <c r="AF3" s="15" t="e">
        <f>IF(#REF!=#REF!,#REF!,"0")</f>
        <v>#REF!</v>
      </c>
      <c r="AG3" s="15" t="e">
        <f>IF(#REF!=#REF!,#REF!,"0")</f>
        <v>#REF!</v>
      </c>
      <c r="AH3" s="15" t="e">
        <f>IF(#REF!=#REF!,#REF!,"0")</f>
        <v>#REF!</v>
      </c>
      <c r="AI3" s="15" t="e">
        <f>IF(#REF!=#REF!,#REF!,"0")</f>
        <v>#REF!</v>
      </c>
      <c r="AJ3" s="15" t="e">
        <f>IF(#REF!=#REF!,#REF!,"0")</f>
        <v>#REF!</v>
      </c>
      <c r="AK3" s="15" t="e">
        <f>IF(#REF!=#REF!,#REF!,"0")</f>
        <v>#REF!</v>
      </c>
      <c r="AL3" s="30" t="e">
        <f>IF(#REF!=#REF!,#REF!,"0")</f>
        <v>#REF!</v>
      </c>
      <c r="AM3" s="38" t="e">
        <f>IF(#REF!=#REF!,#REF!,"0")</f>
        <v>#REF!</v>
      </c>
      <c r="AN3" s="15" t="e">
        <f>IF(#REF!=#REF!,#REF!,"0")</f>
        <v>#REF!</v>
      </c>
      <c r="AO3" s="15" t="e">
        <f>IF(#REF!=#REF!,#REF!,"0")</f>
        <v>#REF!</v>
      </c>
      <c r="AP3" s="15" t="e">
        <f>IF(#REF!=#REF!,#REF!,"0")</f>
        <v>#REF!</v>
      </c>
      <c r="AQ3" s="15" t="e">
        <f>IF(#REF!=#REF!,#REF!,"0")</f>
        <v>#REF!</v>
      </c>
      <c r="AR3" s="15" t="e">
        <f>IF(#REF!=#REF!,#REF!,"0")</f>
        <v>#REF!</v>
      </c>
      <c r="AS3" s="15" t="e">
        <f>IF(#REF!=#REF!,#REF!,"0")</f>
        <v>#REF!</v>
      </c>
      <c r="AT3" s="15" t="e">
        <f>IF(#REF!=#REF!,#REF!,"0")</f>
        <v>#REF!</v>
      </c>
      <c r="AU3" s="39" t="e">
        <f>IF(#REF!=#REF!,#REF!,"0")</f>
        <v>#REF!</v>
      </c>
    </row>
    <row r="4" spans="1:47" s="13" customFormat="1" x14ac:dyDescent="0.25">
      <c r="B4" s="14">
        <v>2</v>
      </c>
      <c r="C4" s="16" t="e">
        <f>IF(#REF!=#REF!,#REF!,"0")</f>
        <v>#REF!</v>
      </c>
      <c r="D4" s="16" t="e">
        <f>IF(#REF!=#REF!,#REF!,"0")</f>
        <v>#REF!</v>
      </c>
      <c r="E4" s="16" t="e">
        <f>IF(#REF!=#REF!,#REF!,"0")</f>
        <v>#REF!</v>
      </c>
      <c r="F4" s="16" t="e">
        <f>IF(#REF!=#REF!,#REF!,"0")</f>
        <v>#REF!</v>
      </c>
      <c r="G4" s="16" t="e">
        <f>IF(#REF!=#REF!,#REF!,"0")</f>
        <v>#REF!</v>
      </c>
      <c r="H4" s="16" t="e">
        <f>IF(#REF!=#REF!,#REF!,"0")</f>
        <v>#REF!</v>
      </c>
      <c r="I4" s="16" t="e">
        <f>IF(#REF!=#REF!,#REF!,"0")</f>
        <v>#REF!</v>
      </c>
      <c r="J4" s="16" t="e">
        <f>IF(#REF!=#REF!,#REF!,"0")</f>
        <v>#REF!</v>
      </c>
      <c r="K4" s="16" t="e">
        <f>IF(#REF!=#REF!,#REF!,"0")</f>
        <v>#REF!</v>
      </c>
      <c r="L4" s="16" t="e">
        <f>IF(#REF!=#REF!,#REF!,"0")</f>
        <v>#REF!</v>
      </c>
      <c r="M4" s="16" t="e">
        <f>IF(#REF!=#REF!,#REF!,"0")</f>
        <v>#REF!</v>
      </c>
      <c r="N4" s="16" t="e">
        <f>IF(#REF!=#REF!,#REF!,"0")</f>
        <v>#REF!</v>
      </c>
      <c r="O4" s="16" t="e">
        <f>IF(#REF!=#REF!,#REF!,"0")</f>
        <v>#REF!</v>
      </c>
      <c r="P4" s="16" t="e">
        <f>IF(#REF!=#REF!,#REF!,"0")</f>
        <v>#REF!</v>
      </c>
      <c r="Q4" s="16" t="e">
        <f>IF(#REF!=#REF!,#REF!,"0")</f>
        <v>#REF!</v>
      </c>
      <c r="R4" s="16" t="e">
        <f>IF(#REF!=#REF!,#REF!,"0")</f>
        <v>#REF!</v>
      </c>
      <c r="S4" s="16" t="e">
        <f>IF(#REF!=#REF!,#REF!,"0")</f>
        <v>#REF!</v>
      </c>
      <c r="T4" s="16" t="e">
        <f>IF(#REF!=#REF!,#REF!,"0")</f>
        <v>#REF!</v>
      </c>
      <c r="U4" s="16" t="e">
        <f>IF(#REF!=#REF!,#REF!,"0")</f>
        <v>#REF!</v>
      </c>
      <c r="V4" s="16" t="e">
        <f>IF(#REF!=#REF!,#REF!,"0")</f>
        <v>#REF!</v>
      </c>
      <c r="W4" s="16" t="e">
        <f>IF(#REF!=#REF!,#REF!,"0")</f>
        <v>#REF!</v>
      </c>
      <c r="X4" s="16" t="e">
        <f>IF(#REF!=#REF!,#REF!,"0")</f>
        <v>#REF!</v>
      </c>
      <c r="Y4" s="16" t="e">
        <f>IF(#REF!=#REF!,#REF!,"0")</f>
        <v>#REF!</v>
      </c>
      <c r="Z4" s="16" t="e">
        <f>IF(#REF!=#REF!,#REF!,"0")</f>
        <v>#REF!</v>
      </c>
      <c r="AA4" s="16" t="e">
        <f>IF(#REF!=#REF!,#REF!,"0")</f>
        <v>#REF!</v>
      </c>
      <c r="AB4" s="16" t="e">
        <f>IF(#REF!=#REF!,#REF!,"0")</f>
        <v>#REF!</v>
      </c>
      <c r="AC4" s="16" t="e">
        <f>IF(#REF!=#REF!,#REF!,"0")</f>
        <v>#REF!</v>
      </c>
      <c r="AD4" s="16" t="e">
        <f>IF(#REF!=#REF!,#REF!,"0")</f>
        <v>#REF!</v>
      </c>
      <c r="AE4" s="16" t="e">
        <f>IF(#REF!=#REF!,#REF!,"0")</f>
        <v>#REF!</v>
      </c>
      <c r="AF4" s="16" t="e">
        <f>IF(#REF!=#REF!,#REF!,"0")</f>
        <v>#REF!</v>
      </c>
      <c r="AG4" s="16" t="e">
        <f>IF(#REF!=#REF!,#REF!,"0")</f>
        <v>#REF!</v>
      </c>
      <c r="AH4" s="16" t="e">
        <f>IF(#REF!=#REF!,#REF!,"0")</f>
        <v>#REF!</v>
      </c>
      <c r="AI4" s="16" t="e">
        <f>IF(#REF!=#REF!,#REF!,"0")</f>
        <v>#REF!</v>
      </c>
      <c r="AJ4" s="16" t="e">
        <f>IF(#REF!=#REF!,#REF!,"0")</f>
        <v>#REF!</v>
      </c>
      <c r="AK4" s="16" t="e">
        <f>IF(#REF!=#REF!,#REF!,"0")</f>
        <v>#REF!</v>
      </c>
      <c r="AL4" s="31" t="e">
        <f>IF(#REF!=#REF!,#REF!,"0")</f>
        <v>#REF!</v>
      </c>
      <c r="AM4" s="40" t="e">
        <f>IF(#REF!=#REF!,#REF!,"0")</f>
        <v>#REF!</v>
      </c>
      <c r="AN4" s="16" t="e">
        <f>IF(#REF!=#REF!,#REF!,"0")</f>
        <v>#REF!</v>
      </c>
      <c r="AO4" s="16" t="e">
        <f>IF(#REF!=#REF!,#REF!,"0")</f>
        <v>#REF!</v>
      </c>
      <c r="AP4" s="16" t="e">
        <f>IF(#REF!=#REF!,#REF!,"0")</f>
        <v>#REF!</v>
      </c>
      <c r="AQ4" s="16" t="e">
        <f>IF(#REF!=#REF!,#REF!,"0")</f>
        <v>#REF!</v>
      </c>
      <c r="AR4" s="16" t="e">
        <f>IF(#REF!=#REF!,#REF!,"0")</f>
        <v>#REF!</v>
      </c>
      <c r="AS4" s="16" t="e">
        <f>IF(#REF!=#REF!,#REF!,"0")</f>
        <v>#REF!</v>
      </c>
      <c r="AT4" s="16" t="e">
        <f>IF(#REF!=#REF!,#REF!,"0")</f>
        <v>#REF!</v>
      </c>
      <c r="AU4" s="41" t="e">
        <f>IF(#REF!=#REF!,#REF!,"0")</f>
        <v>#REF!</v>
      </c>
    </row>
    <row r="5" spans="1:47" s="13" customFormat="1" x14ac:dyDescent="0.25">
      <c r="B5" s="14">
        <v>3</v>
      </c>
      <c r="C5" s="16" t="e">
        <f>IF(#REF!=#REF!,#REF!,"0")</f>
        <v>#REF!</v>
      </c>
      <c r="D5" s="16" t="e">
        <f>IF(#REF!=#REF!,#REF!,"0")</f>
        <v>#REF!</v>
      </c>
      <c r="E5" s="16" t="e">
        <f>IF(#REF!=#REF!,#REF!,"0")</f>
        <v>#REF!</v>
      </c>
      <c r="F5" s="16" t="e">
        <f>IF(#REF!=#REF!,#REF!,"0")</f>
        <v>#REF!</v>
      </c>
      <c r="G5" s="16" t="e">
        <f>IF(#REF!=#REF!,#REF!,"0")</f>
        <v>#REF!</v>
      </c>
      <c r="H5" s="16" t="e">
        <f>IF(#REF!=#REF!,#REF!,"0")</f>
        <v>#REF!</v>
      </c>
      <c r="I5" s="16" t="e">
        <f>IF(#REF!=#REF!,#REF!,"0")</f>
        <v>#REF!</v>
      </c>
      <c r="J5" s="16" t="e">
        <f>IF(#REF!=#REF!,#REF!,"0")</f>
        <v>#REF!</v>
      </c>
      <c r="K5" s="16" t="e">
        <f>IF(#REF!=#REF!,#REF!,"0")</f>
        <v>#REF!</v>
      </c>
      <c r="L5" s="16" t="e">
        <f>IF(#REF!=#REF!,#REF!,"0")</f>
        <v>#REF!</v>
      </c>
      <c r="M5" s="16" t="e">
        <f>IF(#REF!=#REF!,#REF!,"0")</f>
        <v>#REF!</v>
      </c>
      <c r="N5" s="16" t="e">
        <f>IF(#REF!=#REF!,#REF!,"0")</f>
        <v>#REF!</v>
      </c>
      <c r="O5" s="16" t="e">
        <f>IF(#REF!=#REF!,#REF!,"0")</f>
        <v>#REF!</v>
      </c>
      <c r="P5" s="16" t="e">
        <f>IF(#REF!=#REF!,#REF!,"0")</f>
        <v>#REF!</v>
      </c>
      <c r="Q5" s="16" t="e">
        <f>IF(#REF!=#REF!,#REF!,"0")</f>
        <v>#REF!</v>
      </c>
      <c r="R5" s="16" t="e">
        <f>IF(#REF!=#REF!,#REF!,"0")</f>
        <v>#REF!</v>
      </c>
      <c r="S5" s="16" t="e">
        <f>IF(#REF!=#REF!,#REF!,"0")</f>
        <v>#REF!</v>
      </c>
      <c r="T5" s="16" t="e">
        <f>IF(#REF!=#REF!,#REF!,"0")</f>
        <v>#REF!</v>
      </c>
      <c r="U5" s="16" t="e">
        <f>IF(#REF!=#REF!,#REF!,"0")</f>
        <v>#REF!</v>
      </c>
      <c r="V5" s="16" t="e">
        <f>IF(#REF!=#REF!,#REF!,"0")</f>
        <v>#REF!</v>
      </c>
      <c r="W5" s="16" t="e">
        <f>IF(#REF!=#REF!,#REF!,"0")</f>
        <v>#REF!</v>
      </c>
      <c r="X5" s="16" t="e">
        <f>IF(#REF!=#REF!,#REF!,"0")</f>
        <v>#REF!</v>
      </c>
      <c r="Y5" s="16" t="e">
        <f>IF(#REF!=#REF!,#REF!,"0")</f>
        <v>#REF!</v>
      </c>
      <c r="Z5" s="16" t="e">
        <f>IF(#REF!=#REF!,#REF!,"0")</f>
        <v>#REF!</v>
      </c>
      <c r="AA5" s="16" t="e">
        <f>IF(#REF!=#REF!,#REF!,"0")</f>
        <v>#REF!</v>
      </c>
      <c r="AB5" s="16" t="e">
        <f>IF(#REF!=#REF!,#REF!,"0")</f>
        <v>#REF!</v>
      </c>
      <c r="AC5" s="16" t="e">
        <f>IF(#REF!=#REF!,#REF!,"0")</f>
        <v>#REF!</v>
      </c>
      <c r="AD5" s="16" t="e">
        <f>IF(#REF!=#REF!,#REF!,"0")</f>
        <v>#REF!</v>
      </c>
      <c r="AE5" s="16" t="e">
        <f>IF(#REF!=#REF!,#REF!,"0")</f>
        <v>#REF!</v>
      </c>
      <c r="AF5" s="16" t="e">
        <f>IF(#REF!=#REF!,#REF!,"0")</f>
        <v>#REF!</v>
      </c>
      <c r="AG5" s="16" t="e">
        <f>IF(#REF!=#REF!,#REF!,"0")</f>
        <v>#REF!</v>
      </c>
      <c r="AH5" s="16" t="e">
        <f>IF(#REF!=#REF!,#REF!,"0")</f>
        <v>#REF!</v>
      </c>
      <c r="AI5" s="16" t="e">
        <f>IF(#REF!=#REF!,#REF!,"0")</f>
        <v>#REF!</v>
      </c>
      <c r="AJ5" s="16" t="e">
        <f>IF(#REF!=#REF!,#REF!,"0")</f>
        <v>#REF!</v>
      </c>
      <c r="AK5" s="16" t="e">
        <f>IF(#REF!=#REF!,#REF!,"0")</f>
        <v>#REF!</v>
      </c>
      <c r="AL5" s="31" t="e">
        <f>IF(#REF!=#REF!,#REF!,"0")</f>
        <v>#REF!</v>
      </c>
      <c r="AM5" s="40" t="e">
        <f>IF(#REF!=#REF!,#REF!,"0")</f>
        <v>#REF!</v>
      </c>
      <c r="AN5" s="16" t="e">
        <f>IF(#REF!=#REF!,#REF!,"0")</f>
        <v>#REF!</v>
      </c>
      <c r="AO5" s="16" t="e">
        <f>IF(#REF!=#REF!,#REF!,"0")</f>
        <v>#REF!</v>
      </c>
      <c r="AP5" s="16" t="e">
        <f>IF(#REF!=#REF!,#REF!,"0")</f>
        <v>#REF!</v>
      </c>
      <c r="AQ5" s="16" t="e">
        <f>IF(#REF!=#REF!,#REF!,"0")</f>
        <v>#REF!</v>
      </c>
      <c r="AR5" s="16" t="e">
        <f>IF(#REF!=#REF!,#REF!,"0")</f>
        <v>#REF!</v>
      </c>
      <c r="AS5" s="16" t="e">
        <f>IF(#REF!=#REF!,#REF!,"0")</f>
        <v>#REF!</v>
      </c>
      <c r="AT5" s="16" t="e">
        <f>IF(#REF!=#REF!,#REF!,"0")</f>
        <v>#REF!</v>
      </c>
      <c r="AU5" s="41" t="e">
        <f>IF(#REF!=#REF!,#REF!,"0")</f>
        <v>#REF!</v>
      </c>
    </row>
    <row r="6" spans="1:47" s="13" customFormat="1" x14ac:dyDescent="0.25">
      <c r="B6" s="14">
        <v>4</v>
      </c>
      <c r="C6" s="16" t="e">
        <f>IF(#REF!=#REF!,#REF!,"0")</f>
        <v>#REF!</v>
      </c>
      <c r="D6" s="16" t="e">
        <f>IF(#REF!=#REF!,#REF!,"0")</f>
        <v>#REF!</v>
      </c>
      <c r="E6" s="16" t="e">
        <f>IF(#REF!=#REF!,#REF!,"0")</f>
        <v>#REF!</v>
      </c>
      <c r="F6" s="16" t="e">
        <f>IF(#REF!=#REF!,#REF!,"0")</f>
        <v>#REF!</v>
      </c>
      <c r="G6" s="16" t="e">
        <f>IF(#REF!=#REF!,#REF!,"0")</f>
        <v>#REF!</v>
      </c>
      <c r="H6" s="16" t="e">
        <f>IF(#REF!=#REF!,#REF!,"0")</f>
        <v>#REF!</v>
      </c>
      <c r="I6" s="16" t="e">
        <f>IF(#REF!=#REF!,#REF!,"0")</f>
        <v>#REF!</v>
      </c>
      <c r="J6" s="16" t="e">
        <f>IF(#REF!=#REF!,#REF!,"0")</f>
        <v>#REF!</v>
      </c>
      <c r="K6" s="16" t="e">
        <f>IF(#REF!=#REF!,#REF!,"0")</f>
        <v>#REF!</v>
      </c>
      <c r="L6" s="16" t="e">
        <f>IF(#REF!=#REF!,#REF!,"0")</f>
        <v>#REF!</v>
      </c>
      <c r="M6" s="16" t="e">
        <f>IF(#REF!=#REF!,#REF!,"0")</f>
        <v>#REF!</v>
      </c>
      <c r="N6" s="16" t="e">
        <f>IF(#REF!=#REF!,#REF!,"0")</f>
        <v>#REF!</v>
      </c>
      <c r="O6" s="16" t="e">
        <f>IF(#REF!=#REF!,#REF!,"0")</f>
        <v>#REF!</v>
      </c>
      <c r="P6" s="16" t="e">
        <f>IF(#REF!=#REF!,#REF!,"0")</f>
        <v>#REF!</v>
      </c>
      <c r="Q6" s="16" t="e">
        <f>IF(#REF!=#REF!,#REF!,"0")</f>
        <v>#REF!</v>
      </c>
      <c r="R6" s="16" t="e">
        <f>IF(#REF!=#REF!,#REF!,"0")</f>
        <v>#REF!</v>
      </c>
      <c r="S6" s="16" t="e">
        <f>IF(#REF!=#REF!,#REF!,"0")</f>
        <v>#REF!</v>
      </c>
      <c r="T6" s="16" t="e">
        <f>IF(#REF!=#REF!,#REF!,"0")</f>
        <v>#REF!</v>
      </c>
      <c r="U6" s="16" t="e">
        <f>IF(#REF!=#REF!,#REF!,"0")</f>
        <v>#REF!</v>
      </c>
      <c r="V6" s="16" t="e">
        <f>IF(#REF!=#REF!,#REF!,"0")</f>
        <v>#REF!</v>
      </c>
      <c r="W6" s="16" t="e">
        <f>IF(#REF!=#REF!,#REF!,"0")</f>
        <v>#REF!</v>
      </c>
      <c r="X6" s="16" t="e">
        <f>IF(#REF!=#REF!,#REF!,"0")</f>
        <v>#REF!</v>
      </c>
      <c r="Y6" s="16" t="e">
        <f>IF(#REF!=#REF!,#REF!,"0")</f>
        <v>#REF!</v>
      </c>
      <c r="Z6" s="16" t="e">
        <f>IF(#REF!=#REF!,#REF!,"0")</f>
        <v>#REF!</v>
      </c>
      <c r="AA6" s="16" t="e">
        <f>IF(#REF!=#REF!,#REF!,"0")</f>
        <v>#REF!</v>
      </c>
      <c r="AB6" s="16" t="e">
        <f>IF(#REF!=#REF!,#REF!,"0")</f>
        <v>#REF!</v>
      </c>
      <c r="AC6" s="16" t="e">
        <f>IF(#REF!=#REF!,#REF!,"0")</f>
        <v>#REF!</v>
      </c>
      <c r="AD6" s="16" t="e">
        <f>IF(#REF!=#REF!,#REF!,"0")</f>
        <v>#REF!</v>
      </c>
      <c r="AE6" s="16" t="e">
        <f>IF(#REF!=#REF!,#REF!,"0")</f>
        <v>#REF!</v>
      </c>
      <c r="AF6" s="16" t="e">
        <f>IF(#REF!=#REF!,#REF!,"0")</f>
        <v>#REF!</v>
      </c>
      <c r="AG6" s="16" t="e">
        <f>IF(#REF!=#REF!,#REF!,"0")</f>
        <v>#REF!</v>
      </c>
      <c r="AH6" s="16" t="e">
        <f>IF(#REF!=#REF!,#REF!,"0")</f>
        <v>#REF!</v>
      </c>
      <c r="AI6" s="16" t="e">
        <f>IF(#REF!=#REF!,#REF!,"0")</f>
        <v>#REF!</v>
      </c>
      <c r="AJ6" s="16" t="e">
        <f>IF(#REF!=#REF!,#REF!,"0")</f>
        <v>#REF!</v>
      </c>
      <c r="AK6" s="16" t="e">
        <f>IF(#REF!=#REF!,#REF!,"0")</f>
        <v>#REF!</v>
      </c>
      <c r="AL6" s="31" t="e">
        <f>IF(#REF!=#REF!,#REF!,"0")</f>
        <v>#REF!</v>
      </c>
      <c r="AM6" s="40" t="e">
        <f>IF(#REF!=#REF!,#REF!,"0")</f>
        <v>#REF!</v>
      </c>
      <c r="AN6" s="16" t="e">
        <f>IF(#REF!=#REF!,#REF!,"0")</f>
        <v>#REF!</v>
      </c>
      <c r="AO6" s="16" t="e">
        <f>IF(#REF!=#REF!,#REF!,"0")</f>
        <v>#REF!</v>
      </c>
      <c r="AP6" s="16" t="e">
        <f>IF(#REF!=#REF!,#REF!,"0")</f>
        <v>#REF!</v>
      </c>
      <c r="AQ6" s="16" t="e">
        <f>IF(#REF!=#REF!,#REF!,"0")</f>
        <v>#REF!</v>
      </c>
      <c r="AR6" s="16" t="e">
        <f>IF(#REF!=#REF!,#REF!,"0")</f>
        <v>#REF!</v>
      </c>
      <c r="AS6" s="16" t="e">
        <f>IF(#REF!=#REF!,#REF!,"0")</f>
        <v>#REF!</v>
      </c>
      <c r="AT6" s="16" t="e">
        <f>IF(#REF!=#REF!,#REF!,"0")</f>
        <v>#REF!</v>
      </c>
      <c r="AU6" s="41" t="e">
        <f>IF(#REF!=#REF!,#REF!,"0")</f>
        <v>#REF!</v>
      </c>
    </row>
    <row r="7" spans="1:47" s="13" customFormat="1" x14ac:dyDescent="0.25">
      <c r="B7" s="14">
        <v>5</v>
      </c>
      <c r="C7" s="16" t="e">
        <f>IF(#REF!=#REF!,#REF!,"0")</f>
        <v>#REF!</v>
      </c>
      <c r="D7" s="16" t="e">
        <f>IF(#REF!=#REF!,#REF!,"0")</f>
        <v>#REF!</v>
      </c>
      <c r="E7" s="16" t="e">
        <f>IF(#REF!=#REF!,#REF!,"0")</f>
        <v>#REF!</v>
      </c>
      <c r="F7" s="16" t="e">
        <f>IF(#REF!=#REF!,#REF!,"0")</f>
        <v>#REF!</v>
      </c>
      <c r="G7" s="16" t="e">
        <f>IF(#REF!=#REF!,#REF!,"0")</f>
        <v>#REF!</v>
      </c>
      <c r="H7" s="16" t="e">
        <f>IF(#REF!=#REF!,#REF!,"0")</f>
        <v>#REF!</v>
      </c>
      <c r="I7" s="16" t="e">
        <f>IF(#REF!=#REF!,#REF!,"0")</f>
        <v>#REF!</v>
      </c>
      <c r="J7" s="16" t="e">
        <f>IF(#REF!=#REF!,#REF!,"0")</f>
        <v>#REF!</v>
      </c>
      <c r="K7" s="16" t="e">
        <f>IF(#REF!=#REF!,#REF!,"0")</f>
        <v>#REF!</v>
      </c>
      <c r="L7" s="16" t="e">
        <f>IF(#REF!=#REF!,#REF!,"0")</f>
        <v>#REF!</v>
      </c>
      <c r="M7" s="16" t="e">
        <f>IF(#REF!=#REF!,#REF!,"0")</f>
        <v>#REF!</v>
      </c>
      <c r="N7" s="16" t="e">
        <f>IF(#REF!=#REF!,#REF!,"0")</f>
        <v>#REF!</v>
      </c>
      <c r="O7" s="16" t="e">
        <f>IF(#REF!=#REF!,#REF!,"0")</f>
        <v>#REF!</v>
      </c>
      <c r="P7" s="16" t="e">
        <f>IF(#REF!=#REF!,#REF!,"0")</f>
        <v>#REF!</v>
      </c>
      <c r="Q7" s="16" t="e">
        <f>IF(#REF!=#REF!,#REF!,"0")</f>
        <v>#REF!</v>
      </c>
      <c r="R7" s="16" t="e">
        <f>IF(#REF!=#REF!,#REF!,"0")</f>
        <v>#REF!</v>
      </c>
      <c r="S7" s="16" t="e">
        <f>IF(#REF!=#REF!,#REF!,"0")</f>
        <v>#REF!</v>
      </c>
      <c r="T7" s="16" t="e">
        <f>IF(#REF!=#REF!,#REF!,"0")</f>
        <v>#REF!</v>
      </c>
      <c r="U7" s="16" t="e">
        <f>IF(#REF!=#REF!,#REF!,"0")</f>
        <v>#REF!</v>
      </c>
      <c r="V7" s="16" t="e">
        <f>IF(#REF!=#REF!,#REF!,"0")</f>
        <v>#REF!</v>
      </c>
      <c r="W7" s="16" t="e">
        <f>IF(#REF!=#REF!,#REF!,"0")</f>
        <v>#REF!</v>
      </c>
      <c r="X7" s="16" t="e">
        <f>IF(#REF!=#REF!,#REF!,"0")</f>
        <v>#REF!</v>
      </c>
      <c r="Y7" s="16" t="e">
        <f>IF(#REF!=#REF!,#REF!,"0")</f>
        <v>#REF!</v>
      </c>
      <c r="Z7" s="16" t="e">
        <f>IF(#REF!=#REF!,#REF!,"0")</f>
        <v>#REF!</v>
      </c>
      <c r="AA7" s="16" t="e">
        <f>IF(#REF!=#REF!,#REF!,"0")</f>
        <v>#REF!</v>
      </c>
      <c r="AB7" s="16" t="e">
        <f>IF(#REF!=#REF!,#REF!,"0")</f>
        <v>#REF!</v>
      </c>
      <c r="AC7" s="16" t="e">
        <f>IF(#REF!=#REF!,#REF!,"0")</f>
        <v>#REF!</v>
      </c>
      <c r="AD7" s="16" t="e">
        <f>IF(#REF!=#REF!,#REF!,"0")</f>
        <v>#REF!</v>
      </c>
      <c r="AE7" s="16" t="e">
        <f>IF(#REF!=#REF!,#REF!,"0")</f>
        <v>#REF!</v>
      </c>
      <c r="AF7" s="16" t="e">
        <f>IF(#REF!=#REF!,#REF!,"0")</f>
        <v>#REF!</v>
      </c>
      <c r="AG7" s="16" t="e">
        <f>IF(#REF!=#REF!,#REF!,"0")</f>
        <v>#REF!</v>
      </c>
      <c r="AH7" s="16" t="e">
        <f>IF(#REF!=#REF!,#REF!,"0")</f>
        <v>#REF!</v>
      </c>
      <c r="AI7" s="16" t="e">
        <f>IF(#REF!=#REF!,#REF!,"0")</f>
        <v>#REF!</v>
      </c>
      <c r="AJ7" s="16" t="e">
        <f>IF(#REF!=#REF!,#REF!,"0")</f>
        <v>#REF!</v>
      </c>
      <c r="AK7" s="16" t="e">
        <f>IF(#REF!=#REF!,#REF!,"0")</f>
        <v>#REF!</v>
      </c>
      <c r="AL7" s="31" t="e">
        <f>IF(#REF!=#REF!,#REF!,"0")</f>
        <v>#REF!</v>
      </c>
      <c r="AM7" s="40" t="e">
        <f>IF(#REF!=#REF!,#REF!,"0")</f>
        <v>#REF!</v>
      </c>
      <c r="AN7" s="16" t="e">
        <f>IF(#REF!=#REF!,#REF!,"0")</f>
        <v>#REF!</v>
      </c>
      <c r="AO7" s="16" t="e">
        <f>IF(#REF!=#REF!,#REF!,"0")</f>
        <v>#REF!</v>
      </c>
      <c r="AP7" s="16" t="e">
        <f>IF(#REF!=#REF!,#REF!,"0")</f>
        <v>#REF!</v>
      </c>
      <c r="AQ7" s="16" t="e">
        <f>IF(#REF!=#REF!,#REF!,"0")</f>
        <v>#REF!</v>
      </c>
      <c r="AR7" s="16" t="e">
        <f>IF(#REF!=#REF!,#REF!,"0")</f>
        <v>#REF!</v>
      </c>
      <c r="AS7" s="16" t="e">
        <f>IF(#REF!=#REF!,#REF!,"0")</f>
        <v>#REF!</v>
      </c>
      <c r="AT7" s="16" t="e">
        <f>IF(#REF!=#REF!,#REF!,"0")</f>
        <v>#REF!</v>
      </c>
      <c r="AU7" s="41" t="e">
        <f>IF(#REF!=#REF!,#REF!,"0")</f>
        <v>#REF!</v>
      </c>
    </row>
    <row r="8" spans="1:47" s="13" customFormat="1" x14ac:dyDescent="0.25">
      <c r="B8" s="14">
        <v>6</v>
      </c>
      <c r="C8" s="16" t="e">
        <f>IF(#REF!=#REF!,#REF!,"0")</f>
        <v>#REF!</v>
      </c>
      <c r="D8" s="16" t="e">
        <f>IF(#REF!=#REF!,#REF!,"0")</f>
        <v>#REF!</v>
      </c>
      <c r="E8" s="16" t="e">
        <f>IF(#REF!=#REF!,#REF!,"0")</f>
        <v>#REF!</v>
      </c>
      <c r="F8" s="16" t="e">
        <f>IF(#REF!=#REF!,#REF!,"0")</f>
        <v>#REF!</v>
      </c>
      <c r="G8" s="16" t="e">
        <f>IF(#REF!=#REF!,#REF!,"0")</f>
        <v>#REF!</v>
      </c>
      <c r="H8" s="16" t="e">
        <f>IF(#REF!=#REF!,#REF!,"0")</f>
        <v>#REF!</v>
      </c>
      <c r="I8" s="16" t="e">
        <f>IF(#REF!=#REF!,#REF!,"0")</f>
        <v>#REF!</v>
      </c>
      <c r="J8" s="16" t="e">
        <f>IF(#REF!=#REF!,#REF!,"0")</f>
        <v>#REF!</v>
      </c>
      <c r="K8" s="16" t="e">
        <f>IF(#REF!=#REF!,#REF!,"0")</f>
        <v>#REF!</v>
      </c>
      <c r="L8" s="16" t="e">
        <f>IF(#REF!=#REF!,#REF!,"0")</f>
        <v>#REF!</v>
      </c>
      <c r="M8" s="16" t="e">
        <f>IF(#REF!=#REF!,#REF!,"0")</f>
        <v>#REF!</v>
      </c>
      <c r="N8" s="16" t="e">
        <f>IF(#REF!=#REF!,#REF!,"0")</f>
        <v>#REF!</v>
      </c>
      <c r="O8" s="16" t="e">
        <f>IF(#REF!=#REF!,#REF!,"0")</f>
        <v>#REF!</v>
      </c>
      <c r="P8" s="16" t="e">
        <f>IF(#REF!=#REF!,#REF!,"0")</f>
        <v>#REF!</v>
      </c>
      <c r="Q8" s="16" t="e">
        <f>IF(#REF!=#REF!,#REF!,"0")</f>
        <v>#REF!</v>
      </c>
      <c r="R8" s="16" t="e">
        <f>IF(#REF!=#REF!,#REF!,"0")</f>
        <v>#REF!</v>
      </c>
      <c r="S8" s="16" t="e">
        <f>IF(#REF!=#REF!,#REF!,"0")</f>
        <v>#REF!</v>
      </c>
      <c r="T8" s="16" t="e">
        <f>IF(#REF!=#REF!,#REF!,"0")</f>
        <v>#REF!</v>
      </c>
      <c r="U8" s="16" t="e">
        <f>IF(#REF!=#REF!,#REF!,"0")</f>
        <v>#REF!</v>
      </c>
      <c r="V8" s="16" t="e">
        <f>IF(#REF!=#REF!,#REF!,"0")</f>
        <v>#REF!</v>
      </c>
      <c r="W8" s="16" t="e">
        <f>IF(#REF!=#REF!,#REF!,"0")</f>
        <v>#REF!</v>
      </c>
      <c r="X8" s="16" t="e">
        <f>IF(#REF!=#REF!,#REF!,"0")</f>
        <v>#REF!</v>
      </c>
      <c r="Y8" s="16" t="e">
        <f>IF(#REF!=#REF!,#REF!,"0")</f>
        <v>#REF!</v>
      </c>
      <c r="Z8" s="16" t="e">
        <f>IF(#REF!=#REF!,#REF!,"0")</f>
        <v>#REF!</v>
      </c>
      <c r="AA8" s="16" t="e">
        <f>IF(#REF!=#REF!,#REF!,"0")</f>
        <v>#REF!</v>
      </c>
      <c r="AB8" s="16" t="e">
        <f>IF(#REF!=#REF!,#REF!,"0")</f>
        <v>#REF!</v>
      </c>
      <c r="AC8" s="16" t="e">
        <f>IF(#REF!=#REF!,#REF!,"0")</f>
        <v>#REF!</v>
      </c>
      <c r="AD8" s="16" t="e">
        <f>IF(#REF!=#REF!,#REF!,"0")</f>
        <v>#REF!</v>
      </c>
      <c r="AE8" s="16" t="e">
        <f>IF(#REF!=#REF!,#REF!,"0")</f>
        <v>#REF!</v>
      </c>
      <c r="AF8" s="16" t="e">
        <f>IF(#REF!=#REF!,#REF!,"0")</f>
        <v>#REF!</v>
      </c>
      <c r="AG8" s="16" t="e">
        <f>IF(#REF!=#REF!,#REF!,"0")</f>
        <v>#REF!</v>
      </c>
      <c r="AH8" s="16" t="e">
        <f>IF(#REF!=#REF!,#REF!,"0")</f>
        <v>#REF!</v>
      </c>
      <c r="AI8" s="16" t="e">
        <f>IF(#REF!=#REF!,#REF!,"0")</f>
        <v>#REF!</v>
      </c>
      <c r="AJ8" s="16" t="e">
        <f>IF(#REF!=#REF!,#REF!,"0")</f>
        <v>#REF!</v>
      </c>
      <c r="AK8" s="16" t="e">
        <f>IF(#REF!=#REF!,#REF!,"0")</f>
        <v>#REF!</v>
      </c>
      <c r="AL8" s="31" t="e">
        <f>IF(#REF!=#REF!,#REF!,"0")</f>
        <v>#REF!</v>
      </c>
      <c r="AM8" s="40" t="e">
        <f>IF(#REF!=#REF!,#REF!,"0")</f>
        <v>#REF!</v>
      </c>
      <c r="AN8" s="16" t="e">
        <f>IF(#REF!=#REF!,#REF!,"0")</f>
        <v>#REF!</v>
      </c>
      <c r="AO8" s="16" t="e">
        <f>IF(#REF!=#REF!,#REF!,"0")</f>
        <v>#REF!</v>
      </c>
      <c r="AP8" s="16" t="e">
        <f>IF(#REF!=#REF!,#REF!,"0")</f>
        <v>#REF!</v>
      </c>
      <c r="AQ8" s="16" t="e">
        <f>IF(#REF!=#REF!,#REF!,"0")</f>
        <v>#REF!</v>
      </c>
      <c r="AR8" s="16" t="e">
        <f>IF(#REF!=#REF!,#REF!,"0")</f>
        <v>#REF!</v>
      </c>
      <c r="AS8" s="16" t="e">
        <f>IF(#REF!=#REF!,#REF!,"0")</f>
        <v>#REF!</v>
      </c>
      <c r="AT8" s="16" t="e">
        <f>IF(#REF!=#REF!,#REF!,"0")</f>
        <v>#REF!</v>
      </c>
      <c r="AU8" s="41" t="e">
        <f>IF(#REF!=#REF!,#REF!,"0")</f>
        <v>#REF!</v>
      </c>
    </row>
    <row r="9" spans="1:47" s="13" customFormat="1" x14ac:dyDescent="0.25">
      <c r="B9" s="14">
        <v>7</v>
      </c>
      <c r="C9" s="16" t="e">
        <f>IF(#REF!=#REF!,#REF!,"0")</f>
        <v>#REF!</v>
      </c>
      <c r="D9" s="16" t="e">
        <f>IF(#REF!=#REF!,#REF!,"0")</f>
        <v>#REF!</v>
      </c>
      <c r="E9" s="16" t="e">
        <f>IF(#REF!=#REF!,#REF!,"0")</f>
        <v>#REF!</v>
      </c>
      <c r="F9" s="16" t="e">
        <f>IF(#REF!=#REF!,#REF!,"0")</f>
        <v>#REF!</v>
      </c>
      <c r="G9" s="16" t="e">
        <f>IF(#REF!=#REF!,#REF!,"0")</f>
        <v>#REF!</v>
      </c>
      <c r="H9" s="16" t="e">
        <f>IF(#REF!=#REF!,#REF!,"0")</f>
        <v>#REF!</v>
      </c>
      <c r="I9" s="16" t="e">
        <f>IF(#REF!=#REF!,#REF!,"0")</f>
        <v>#REF!</v>
      </c>
      <c r="J9" s="16" t="e">
        <f>IF(#REF!=#REF!,#REF!,"0")</f>
        <v>#REF!</v>
      </c>
      <c r="K9" s="16" t="e">
        <f>IF(#REF!=#REF!,#REF!,"0")</f>
        <v>#REF!</v>
      </c>
      <c r="L9" s="16" t="e">
        <f>IF(#REF!=#REF!,#REF!,"0")</f>
        <v>#REF!</v>
      </c>
      <c r="M9" s="16" t="e">
        <f>IF(#REF!=#REF!,#REF!,"0")</f>
        <v>#REF!</v>
      </c>
      <c r="N9" s="16" t="e">
        <f>IF(#REF!=#REF!,#REF!,"0")</f>
        <v>#REF!</v>
      </c>
      <c r="O9" s="16" t="e">
        <f>IF(#REF!=#REF!,#REF!,"0")</f>
        <v>#REF!</v>
      </c>
      <c r="P9" s="16" t="e">
        <f>IF(#REF!=#REF!,#REF!,"0")</f>
        <v>#REF!</v>
      </c>
      <c r="Q9" s="16" t="e">
        <f>IF(#REF!=#REF!,#REF!,"0")</f>
        <v>#REF!</v>
      </c>
      <c r="R9" s="16" t="e">
        <f>IF(#REF!=#REF!,#REF!,"0")</f>
        <v>#REF!</v>
      </c>
      <c r="S9" s="16" t="e">
        <f>IF(#REF!=#REF!,#REF!,"0")</f>
        <v>#REF!</v>
      </c>
      <c r="T9" s="16" t="e">
        <f>IF(#REF!=#REF!,#REF!,"0")</f>
        <v>#REF!</v>
      </c>
      <c r="U9" s="16" t="e">
        <f>IF(#REF!=#REF!,#REF!,"0")</f>
        <v>#REF!</v>
      </c>
      <c r="V9" s="16" t="e">
        <f>IF(#REF!=#REF!,#REF!,"0")</f>
        <v>#REF!</v>
      </c>
      <c r="W9" s="16" t="e">
        <f>IF(#REF!=#REF!,#REF!,"0")</f>
        <v>#REF!</v>
      </c>
      <c r="X9" s="16" t="e">
        <f>IF(#REF!=#REF!,#REF!,"0")</f>
        <v>#REF!</v>
      </c>
      <c r="Y9" s="16" t="e">
        <f>IF(#REF!=#REF!,#REF!,"0")</f>
        <v>#REF!</v>
      </c>
      <c r="Z9" s="16" t="e">
        <f>IF(#REF!=#REF!,#REF!,"0")</f>
        <v>#REF!</v>
      </c>
      <c r="AA9" s="16" t="e">
        <f>IF(#REF!=#REF!,#REF!,"0")</f>
        <v>#REF!</v>
      </c>
      <c r="AB9" s="16" t="e">
        <f>IF(#REF!=#REF!,#REF!,"0")</f>
        <v>#REF!</v>
      </c>
      <c r="AC9" s="16" t="e">
        <f>IF(#REF!=#REF!,#REF!,"0")</f>
        <v>#REF!</v>
      </c>
      <c r="AD9" s="16" t="e">
        <f>IF(#REF!=#REF!,#REF!,"0")</f>
        <v>#REF!</v>
      </c>
      <c r="AE9" s="16" t="e">
        <f>IF(#REF!=#REF!,#REF!,"0")</f>
        <v>#REF!</v>
      </c>
      <c r="AF9" s="16" t="e">
        <f>IF(#REF!=#REF!,#REF!,"0")</f>
        <v>#REF!</v>
      </c>
      <c r="AG9" s="16" t="e">
        <f>IF(#REF!=#REF!,#REF!,"0")</f>
        <v>#REF!</v>
      </c>
      <c r="AH9" s="16" t="e">
        <f>IF(#REF!=#REF!,#REF!,"0")</f>
        <v>#REF!</v>
      </c>
      <c r="AI9" s="16" t="e">
        <f>IF(#REF!=#REF!,#REF!,"0")</f>
        <v>#REF!</v>
      </c>
      <c r="AJ9" s="16" t="e">
        <f>IF(#REF!=#REF!,#REF!,"0")</f>
        <v>#REF!</v>
      </c>
      <c r="AK9" s="16" t="e">
        <f>IF(#REF!=#REF!,#REF!,"0")</f>
        <v>#REF!</v>
      </c>
      <c r="AL9" s="31" t="e">
        <f>IF(#REF!=#REF!,#REF!,"0")</f>
        <v>#REF!</v>
      </c>
      <c r="AM9" s="40" t="e">
        <f>IF(#REF!=#REF!,#REF!,"0")</f>
        <v>#REF!</v>
      </c>
      <c r="AN9" s="16" t="e">
        <f>IF(#REF!=#REF!,#REF!,"0")</f>
        <v>#REF!</v>
      </c>
      <c r="AO9" s="16" t="e">
        <f>IF(#REF!=#REF!,#REF!,"0")</f>
        <v>#REF!</v>
      </c>
      <c r="AP9" s="16" t="e">
        <f>IF(#REF!=#REF!,#REF!,"0")</f>
        <v>#REF!</v>
      </c>
      <c r="AQ9" s="16" t="e">
        <f>IF(#REF!=#REF!,#REF!,"0")</f>
        <v>#REF!</v>
      </c>
      <c r="AR9" s="16" t="e">
        <f>IF(#REF!=#REF!,#REF!,"0")</f>
        <v>#REF!</v>
      </c>
      <c r="AS9" s="16" t="e">
        <f>IF(#REF!=#REF!,#REF!,"0")</f>
        <v>#REF!</v>
      </c>
      <c r="AT9" s="16" t="e">
        <f>IF(#REF!=#REF!,#REF!,"0")</f>
        <v>#REF!</v>
      </c>
      <c r="AU9" s="41" t="e">
        <f>IF(#REF!=#REF!,#REF!,"0")</f>
        <v>#REF!</v>
      </c>
    </row>
    <row r="10" spans="1:47" s="13" customFormat="1" ht="15.75" thickBot="1" x14ac:dyDescent="0.3">
      <c r="B10" s="17">
        <v>8</v>
      </c>
      <c r="C10" s="18" t="e">
        <f>IF(#REF!=#REF!,#REF!,"0")</f>
        <v>#REF!</v>
      </c>
      <c r="D10" s="18" t="e">
        <f>IF(#REF!=#REF!,#REF!,"0")</f>
        <v>#REF!</v>
      </c>
      <c r="E10" s="18" t="e">
        <f>IF(#REF!=#REF!,#REF!,"0")</f>
        <v>#REF!</v>
      </c>
      <c r="F10" s="18" t="e">
        <f>IF(#REF!=#REF!,#REF!,"0")</f>
        <v>#REF!</v>
      </c>
      <c r="G10" s="18" t="e">
        <f>IF(#REF!=#REF!,#REF!,"0")</f>
        <v>#REF!</v>
      </c>
      <c r="H10" s="18" t="e">
        <f>IF(#REF!=#REF!,#REF!,"0")</f>
        <v>#REF!</v>
      </c>
      <c r="I10" s="18" t="e">
        <f>IF(#REF!=#REF!,#REF!,"0")</f>
        <v>#REF!</v>
      </c>
      <c r="J10" s="18" t="e">
        <f>IF(#REF!=#REF!,#REF!,"0")</f>
        <v>#REF!</v>
      </c>
      <c r="K10" s="18" t="e">
        <f>IF(#REF!=#REF!,#REF!,"0")</f>
        <v>#REF!</v>
      </c>
      <c r="L10" s="18" t="e">
        <f>IF(#REF!=#REF!,#REF!,"0")</f>
        <v>#REF!</v>
      </c>
      <c r="M10" s="18" t="e">
        <f>IF(#REF!=#REF!,#REF!,"0")</f>
        <v>#REF!</v>
      </c>
      <c r="N10" s="18" t="e">
        <f>IF(#REF!=#REF!,#REF!,"0")</f>
        <v>#REF!</v>
      </c>
      <c r="O10" s="18" t="e">
        <f>IF(#REF!=#REF!,#REF!,"0")</f>
        <v>#REF!</v>
      </c>
      <c r="P10" s="18" t="e">
        <f>IF(#REF!=#REF!,#REF!,"0")</f>
        <v>#REF!</v>
      </c>
      <c r="Q10" s="18" t="e">
        <f>IF(#REF!=#REF!,#REF!,"0")</f>
        <v>#REF!</v>
      </c>
      <c r="R10" s="18" t="e">
        <f>IF(#REF!=#REF!,#REF!,"0")</f>
        <v>#REF!</v>
      </c>
      <c r="S10" s="18" t="e">
        <f>IF(#REF!=#REF!,#REF!,"0")</f>
        <v>#REF!</v>
      </c>
      <c r="T10" s="18" t="e">
        <f>IF(#REF!=#REF!,#REF!,"0")</f>
        <v>#REF!</v>
      </c>
      <c r="U10" s="18" t="e">
        <f>IF(#REF!=#REF!,#REF!,"0")</f>
        <v>#REF!</v>
      </c>
      <c r="V10" s="18" t="e">
        <f>IF(#REF!=#REF!,#REF!,"0")</f>
        <v>#REF!</v>
      </c>
      <c r="W10" s="18" t="e">
        <f>IF(#REF!=#REF!,#REF!,"0")</f>
        <v>#REF!</v>
      </c>
      <c r="X10" s="18" t="e">
        <f>IF(#REF!=#REF!,#REF!,"0")</f>
        <v>#REF!</v>
      </c>
      <c r="Y10" s="18" t="e">
        <f>IF(#REF!=#REF!,#REF!,"0")</f>
        <v>#REF!</v>
      </c>
      <c r="Z10" s="18" t="e">
        <f>IF(#REF!=#REF!,#REF!,"0")</f>
        <v>#REF!</v>
      </c>
      <c r="AA10" s="18" t="e">
        <f>IF(#REF!=#REF!,#REF!,"0")</f>
        <v>#REF!</v>
      </c>
      <c r="AB10" s="18" t="e">
        <f>IF(#REF!=#REF!,#REF!,"0")</f>
        <v>#REF!</v>
      </c>
      <c r="AC10" s="18" t="e">
        <f>IF(#REF!=#REF!,#REF!,"0")</f>
        <v>#REF!</v>
      </c>
      <c r="AD10" s="18" t="e">
        <f>IF(#REF!=#REF!,#REF!,"0")</f>
        <v>#REF!</v>
      </c>
      <c r="AE10" s="18" t="e">
        <f>IF(#REF!=#REF!,#REF!,"0")</f>
        <v>#REF!</v>
      </c>
      <c r="AF10" s="18" t="e">
        <f>IF(#REF!=#REF!,#REF!,"0")</f>
        <v>#REF!</v>
      </c>
      <c r="AG10" s="18" t="e">
        <f>IF(#REF!=#REF!,#REF!,"0")</f>
        <v>#REF!</v>
      </c>
      <c r="AH10" s="18" t="e">
        <f>IF(#REF!=#REF!,#REF!,"0")</f>
        <v>#REF!</v>
      </c>
      <c r="AI10" s="18" t="e">
        <f>IF(#REF!=#REF!,#REF!,"0")</f>
        <v>#REF!</v>
      </c>
      <c r="AJ10" s="18" t="e">
        <f>IF(#REF!=#REF!,#REF!,"0")</f>
        <v>#REF!</v>
      </c>
      <c r="AK10" s="18" t="e">
        <f>IF(#REF!=#REF!,#REF!,"0")</f>
        <v>#REF!</v>
      </c>
      <c r="AL10" s="32" t="e">
        <f>IF(#REF!=#REF!,#REF!,"0")</f>
        <v>#REF!</v>
      </c>
      <c r="AM10" s="42" t="e">
        <f>IF(#REF!=#REF!,#REF!,"0")</f>
        <v>#REF!</v>
      </c>
      <c r="AN10" s="43" t="e">
        <f>IF(#REF!=#REF!,#REF!,"0")</f>
        <v>#REF!</v>
      </c>
      <c r="AO10" s="43" t="e">
        <f>IF(#REF!=#REF!,#REF!,"0")</f>
        <v>#REF!</v>
      </c>
      <c r="AP10" s="43" t="e">
        <f>IF(#REF!=#REF!,#REF!,"0")</f>
        <v>#REF!</v>
      </c>
      <c r="AQ10" s="43" t="e">
        <f>IF(#REF!=#REF!,#REF!,"0")</f>
        <v>#REF!</v>
      </c>
      <c r="AR10" s="43" t="e">
        <f>IF(#REF!=#REF!,#REF!,"0")</f>
        <v>#REF!</v>
      </c>
      <c r="AS10" s="43" t="e">
        <f>IF(#REF!=#REF!,#REF!,"0")</f>
        <v>#REF!</v>
      </c>
      <c r="AT10" s="43" t="e">
        <f>IF(#REF!=#REF!,#REF!,"0")</f>
        <v>#REF!</v>
      </c>
      <c r="AU10" s="44" t="e">
        <f>IF(#REF!=#REF!,#REF!,"0")</f>
        <v>#REF!</v>
      </c>
    </row>
    <row r="11" spans="1:47" s="23" customFormat="1" ht="35.25" customHeight="1" thickBot="1" x14ac:dyDescent="0.3">
      <c r="A11" s="19" t="s">
        <v>51</v>
      </c>
      <c r="B11" s="20" t="e">
        <f>SUM(L11:AU11)</f>
        <v>#REF!</v>
      </c>
      <c r="C11" s="21" t="e">
        <f>SUM(C3:C10)</f>
        <v>#REF!</v>
      </c>
      <c r="D11" s="22" t="e">
        <f t="shared" ref="D11:Z11" si="0">SUM(D3:D10)</f>
        <v>#REF!</v>
      </c>
      <c r="E11" s="22" t="e">
        <f t="shared" si="0"/>
        <v>#REF!</v>
      </c>
      <c r="F11" s="22" t="e">
        <f t="shared" si="0"/>
        <v>#REF!</v>
      </c>
      <c r="G11" s="22" t="e">
        <f t="shared" si="0"/>
        <v>#REF!</v>
      </c>
      <c r="H11" s="22" t="e">
        <f t="shared" si="0"/>
        <v>#REF!</v>
      </c>
      <c r="I11" s="22" t="e">
        <f t="shared" si="0"/>
        <v>#REF!</v>
      </c>
      <c r="J11" s="22" t="e">
        <f t="shared" si="0"/>
        <v>#REF!</v>
      </c>
      <c r="K11" s="22" t="e">
        <f t="shared" si="0"/>
        <v>#REF!</v>
      </c>
      <c r="L11" s="22" t="e">
        <f t="shared" si="0"/>
        <v>#REF!</v>
      </c>
      <c r="M11" s="22" t="e">
        <f t="shared" si="0"/>
        <v>#REF!</v>
      </c>
      <c r="N11" s="22" t="e">
        <f t="shared" si="0"/>
        <v>#REF!</v>
      </c>
      <c r="O11" s="22" t="e">
        <f t="shared" si="0"/>
        <v>#REF!</v>
      </c>
      <c r="P11" s="22" t="e">
        <f t="shared" si="0"/>
        <v>#REF!</v>
      </c>
      <c r="Q11" s="22" t="e">
        <f t="shared" si="0"/>
        <v>#REF!</v>
      </c>
      <c r="R11" s="22" t="e">
        <f t="shared" si="0"/>
        <v>#REF!</v>
      </c>
      <c r="S11" s="22" t="e">
        <f t="shared" si="0"/>
        <v>#REF!</v>
      </c>
      <c r="T11" s="22" t="e">
        <f t="shared" si="0"/>
        <v>#REF!</v>
      </c>
      <c r="U11" s="22" t="e">
        <f t="shared" si="0"/>
        <v>#REF!</v>
      </c>
      <c r="V11" s="22" t="e">
        <f t="shared" si="0"/>
        <v>#REF!</v>
      </c>
      <c r="W11" s="22" t="e">
        <f t="shared" si="0"/>
        <v>#REF!</v>
      </c>
      <c r="X11" s="22" t="e">
        <f t="shared" si="0"/>
        <v>#REF!</v>
      </c>
      <c r="Y11" s="22" t="e">
        <f t="shared" si="0"/>
        <v>#REF!</v>
      </c>
      <c r="Z11" s="22" t="e">
        <f t="shared" si="0"/>
        <v>#REF!</v>
      </c>
      <c r="AA11" s="22" t="e">
        <f t="shared" ref="AA11:AL11" si="1">SUM(AA3:AA10)</f>
        <v>#REF!</v>
      </c>
      <c r="AB11" s="22" t="e">
        <f t="shared" si="1"/>
        <v>#REF!</v>
      </c>
      <c r="AC11" s="22" t="e">
        <f t="shared" si="1"/>
        <v>#REF!</v>
      </c>
      <c r="AD11" s="22" t="e">
        <f t="shared" si="1"/>
        <v>#REF!</v>
      </c>
      <c r="AE11" s="22" t="e">
        <f t="shared" si="1"/>
        <v>#REF!</v>
      </c>
      <c r="AF11" s="22" t="e">
        <f t="shared" si="1"/>
        <v>#REF!</v>
      </c>
      <c r="AG11" s="22" t="e">
        <f t="shared" si="1"/>
        <v>#REF!</v>
      </c>
      <c r="AH11" s="22" t="e">
        <f t="shared" si="1"/>
        <v>#REF!</v>
      </c>
      <c r="AI11" s="22" t="e">
        <f t="shared" si="1"/>
        <v>#REF!</v>
      </c>
      <c r="AJ11" s="22" t="e">
        <f t="shared" si="1"/>
        <v>#REF!</v>
      </c>
      <c r="AK11" s="22" t="e">
        <f t="shared" si="1"/>
        <v>#REF!</v>
      </c>
      <c r="AL11" s="24" t="e">
        <f t="shared" si="1"/>
        <v>#REF!</v>
      </c>
      <c r="AM11" s="25" t="e">
        <f t="shared" ref="AM11:AU11" si="2">SUM(AM3:AM10)</f>
        <v>#REF!</v>
      </c>
      <c r="AN11" s="26" t="e">
        <f t="shared" si="2"/>
        <v>#REF!</v>
      </c>
      <c r="AO11" s="26" t="e">
        <f t="shared" si="2"/>
        <v>#REF!</v>
      </c>
      <c r="AP11" s="26" t="e">
        <f t="shared" si="2"/>
        <v>#REF!</v>
      </c>
      <c r="AQ11" s="26" t="e">
        <f t="shared" si="2"/>
        <v>#REF!</v>
      </c>
      <c r="AR11" s="26" t="e">
        <f t="shared" si="2"/>
        <v>#REF!</v>
      </c>
      <c r="AS11" s="26" t="e">
        <f t="shared" si="2"/>
        <v>#REF!</v>
      </c>
      <c r="AT11" s="26" t="e">
        <f t="shared" si="2"/>
        <v>#REF!</v>
      </c>
      <c r="AU11" s="27" t="e">
        <f t="shared" si="2"/>
        <v>#REF!</v>
      </c>
    </row>
  </sheetData>
  <pageMargins left="0.7" right="0.7" top="0.75" bottom="0.75" header="0.3" footer="0.3"/>
  <pageSetup paperSize="9" scale="25" fitToHeight="0" orientation="landscape" r:id="rId1"/>
  <headerFooter>
    <oddHeader>&amp;R&amp;"Times New Roman"&amp;10&amp;K1557B7 Stupanj klasifikacije: SLUŽBENO&amp;1#_x000D_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C6:F39"/>
  <sheetViews>
    <sheetView workbookViewId="0">
      <selection activeCell="G15" sqref="G15"/>
    </sheetView>
  </sheetViews>
  <sheetFormatPr defaultRowHeight="15" x14ac:dyDescent="0.25"/>
  <cols>
    <col min="3" max="3" width="69" bestFit="1" customWidth="1"/>
    <col min="4" max="5" width="32.140625" bestFit="1" customWidth="1"/>
    <col min="6" max="6" width="16.5703125" bestFit="1" customWidth="1"/>
  </cols>
  <sheetData>
    <row r="6" spans="3:6" ht="36" customHeight="1" x14ac:dyDescent="0.25">
      <c r="C6" s="4" t="s">
        <v>52</v>
      </c>
      <c r="D6" s="3" t="s">
        <v>53</v>
      </c>
      <c r="E6" s="4" t="s">
        <v>54</v>
      </c>
      <c r="F6" s="3" t="s">
        <v>55</v>
      </c>
    </row>
    <row r="7" spans="3:6" x14ac:dyDescent="0.25">
      <c r="C7" s="1" t="s">
        <v>56</v>
      </c>
      <c r="D7" s="2" t="s">
        <v>57</v>
      </c>
      <c r="E7" s="5" t="s">
        <v>58</v>
      </c>
      <c r="F7" s="5" t="s">
        <v>59</v>
      </c>
    </row>
    <row r="8" spans="3:6" x14ac:dyDescent="0.25">
      <c r="C8" s="1" t="s">
        <v>60</v>
      </c>
      <c r="D8" s="2" t="s">
        <v>61</v>
      </c>
      <c r="E8" s="5" t="s">
        <v>62</v>
      </c>
      <c r="F8" s="5" t="s">
        <v>63</v>
      </c>
    </row>
    <row r="9" spans="3:6" x14ac:dyDescent="0.25">
      <c r="C9" s="1" t="s">
        <v>64</v>
      </c>
      <c r="D9" s="2" t="s">
        <v>65</v>
      </c>
      <c r="E9" s="5" t="s">
        <v>66</v>
      </c>
      <c r="F9" s="5" t="s">
        <v>67</v>
      </c>
    </row>
    <row r="10" spans="3:6" x14ac:dyDescent="0.25">
      <c r="C10" s="1" t="s">
        <v>68</v>
      </c>
      <c r="D10" s="2" t="s">
        <v>69</v>
      </c>
      <c r="E10" s="5" t="s">
        <v>70</v>
      </c>
      <c r="F10" s="5" t="s">
        <v>71</v>
      </c>
    </row>
    <row r="11" spans="3:6" x14ac:dyDescent="0.25">
      <c r="C11" s="1" t="s">
        <v>72</v>
      </c>
      <c r="D11" s="2" t="s">
        <v>73</v>
      </c>
      <c r="E11" s="5" t="s">
        <v>74</v>
      </c>
      <c r="F11" s="5"/>
    </row>
    <row r="12" spans="3:6" x14ac:dyDescent="0.25">
      <c r="D12" s="2" t="s">
        <v>75</v>
      </c>
      <c r="E12" s="5" t="s">
        <v>76</v>
      </c>
      <c r="F12" s="5"/>
    </row>
    <row r="13" spans="3:6" x14ac:dyDescent="0.25">
      <c r="D13" s="2" t="s">
        <v>77</v>
      </c>
      <c r="E13" s="5" t="s">
        <v>78</v>
      </c>
      <c r="F13" s="5"/>
    </row>
    <row r="14" spans="3:6" x14ac:dyDescent="0.25">
      <c r="D14" s="2" t="s">
        <v>79</v>
      </c>
      <c r="E14" s="5" t="s">
        <v>80</v>
      </c>
      <c r="F14" s="5"/>
    </row>
    <row r="15" spans="3:6" x14ac:dyDescent="0.25">
      <c r="D15" s="2" t="s">
        <v>81</v>
      </c>
      <c r="E15" s="5" t="s">
        <v>82</v>
      </c>
      <c r="F15" s="5"/>
    </row>
    <row r="16" spans="3:6" x14ac:dyDescent="0.25">
      <c r="D16" s="2" t="s">
        <v>83</v>
      </c>
      <c r="F16" s="5"/>
    </row>
    <row r="17" spans="4:6" x14ac:dyDescent="0.25">
      <c r="D17" s="2" t="s">
        <v>84</v>
      </c>
      <c r="F17" s="5"/>
    </row>
    <row r="18" spans="4:6" x14ac:dyDescent="0.25">
      <c r="D18" s="2" t="s">
        <v>85</v>
      </c>
      <c r="F18" s="5"/>
    </row>
    <row r="19" spans="4:6" x14ac:dyDescent="0.25">
      <c r="D19" s="2" t="s">
        <v>86</v>
      </c>
      <c r="F19" s="5"/>
    </row>
    <row r="20" spans="4:6" x14ac:dyDescent="0.25">
      <c r="D20" s="2" t="s">
        <v>87</v>
      </c>
      <c r="F20" s="5"/>
    </row>
    <row r="21" spans="4:6" x14ac:dyDescent="0.25">
      <c r="D21" s="2" t="s">
        <v>88</v>
      </c>
      <c r="F21" s="5"/>
    </row>
    <row r="22" spans="4:6" x14ac:dyDescent="0.25">
      <c r="D22" s="2" t="s">
        <v>89</v>
      </c>
      <c r="F22" s="5"/>
    </row>
    <row r="23" spans="4:6" x14ac:dyDescent="0.25">
      <c r="D23" s="2" t="s">
        <v>90</v>
      </c>
      <c r="F23" s="5"/>
    </row>
    <row r="24" spans="4:6" x14ac:dyDescent="0.25">
      <c r="D24" s="2" t="s">
        <v>91</v>
      </c>
      <c r="F24" s="5"/>
    </row>
    <row r="25" spans="4:6" x14ac:dyDescent="0.25">
      <c r="D25" s="2" t="s">
        <v>92</v>
      </c>
      <c r="F25" s="5"/>
    </row>
    <row r="26" spans="4:6" x14ac:dyDescent="0.25">
      <c r="D26" s="2" t="s">
        <v>93</v>
      </c>
      <c r="F26" s="5"/>
    </row>
    <row r="27" spans="4:6" x14ac:dyDescent="0.25">
      <c r="D27" s="2" t="s">
        <v>94</v>
      </c>
      <c r="F27" s="5"/>
    </row>
    <row r="28" spans="4:6" x14ac:dyDescent="0.25">
      <c r="F28" s="5"/>
    </row>
    <row r="29" spans="4:6" x14ac:dyDescent="0.25">
      <c r="F29" s="5"/>
    </row>
    <row r="30" spans="4:6" x14ac:dyDescent="0.25">
      <c r="F30" s="5"/>
    </row>
    <row r="31" spans="4:6" x14ac:dyDescent="0.25">
      <c r="F31" s="5"/>
    </row>
    <row r="32" spans="4:6" x14ac:dyDescent="0.25">
      <c r="F32" s="5"/>
    </row>
    <row r="33" spans="6:6" x14ac:dyDescent="0.25">
      <c r="F33" s="5"/>
    </row>
    <row r="34" spans="6:6" x14ac:dyDescent="0.25">
      <c r="F34" s="5"/>
    </row>
    <row r="35" spans="6:6" x14ac:dyDescent="0.25">
      <c r="F35" s="5"/>
    </row>
    <row r="36" spans="6:6" x14ac:dyDescent="0.25">
      <c r="F36" s="5"/>
    </row>
    <row r="37" spans="6:6" x14ac:dyDescent="0.25">
      <c r="F37" s="5"/>
    </row>
    <row r="38" spans="6:6" x14ac:dyDescent="0.25">
      <c r="F38" s="5"/>
    </row>
    <row r="39" spans="6:6" x14ac:dyDescent="0.25">
      <c r="F39" s="5"/>
    </row>
  </sheetData>
  <pageMargins left="0.7" right="0.7" top="0.75" bottom="0.75" header="0.3" footer="0.3"/>
  <pageSetup paperSize="9" orientation="portrait" r:id="rId1"/>
  <headerFooter>
    <oddHeader>&amp;R&amp;"Times New Roman"&amp;10&amp;K1557B7 Stupanj klasifikacije: SLUŽBENO&amp;1#_x000D_</oddHeader>
    <oddFooter>&amp;L&amp;"Times New Roman,Regular"&amp;10&amp;I&amp;K000000Stupanj klasifikacije:&amp;I&amp;K000000 &amp;"Tahoma,Regular"&amp;10&amp;B&amp;K0000C0SLUŽBENO</oddFooter>
    <evenFooter>&amp;L&amp;"Times New Roman,Regular"&amp;10&amp;I&amp;K000000Stupanj klasifikacije:&amp;I&amp;K000000 &amp;"Tahoma,Regular"&amp;10&amp;B&amp;K0000C0SLUŽBENO</evenFooter>
    <firstFooter>&amp;L&amp;"Times New Roman,Regular"&amp;10&amp;I&amp;K000000Stupanj klasifikacije:&amp;I&amp;K000000 &amp;"Tahoma,Regular"&amp;10&amp;B&amp;K0000C0SLUŽBENO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5c3d8ea1-31d6-40da-856a-ae7869ea61fe" origin="userSelected">
  <element uid="dd526fa4-5442-4e7e-8d1e-b4e8d72336dc" value=""/>
</sisl>
</file>

<file path=customXml/itemProps1.xml><?xml version="1.0" encoding="utf-8"?>
<ds:datastoreItem xmlns:ds="http://schemas.openxmlformats.org/officeDocument/2006/customXml" ds:itemID="{6580E936-32EB-466F-B325-90A64E5F45B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7</vt:i4>
      </vt:variant>
    </vt:vector>
  </HeadingPairs>
  <TitlesOfParts>
    <vt:vector size="15" baseType="lpstr">
      <vt:lpstr>sys</vt:lpstr>
      <vt:lpstr>pomoćni sheet_sakriti</vt:lpstr>
      <vt:lpstr>Opći podaci</vt:lpstr>
      <vt:lpstr>Zahtjev za isplatu</vt:lpstr>
      <vt:lpstr>Izvješće nakon provedbe Projekt</vt:lpstr>
      <vt:lpstr>Popisi</vt:lpstr>
      <vt:lpstr>Plan ZIS-kopiranje</vt:lpstr>
      <vt:lpstr>Pomoćni list</vt:lpstr>
      <vt:lpstr>M1_kategorija</vt:lpstr>
      <vt:lpstr>N1_kategorija</vt:lpstr>
      <vt:lpstr>'Izvješće nakon provedbe Projekt'!Podrucje_ispisa</vt:lpstr>
      <vt:lpstr>'Opći podaci'!Podrucje_ispisa</vt:lpstr>
      <vt:lpstr>'Plan ZIS-kopiranje'!Podrucje_ispisa</vt:lpstr>
      <vt:lpstr>sys!Podrucje_ispisa</vt:lpstr>
      <vt:lpstr>'Zahtjev za isplatu'!Podrucje_ispisa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 Nekić</dc:creator>
  <cp:keywords/>
  <dc:description/>
  <cp:lastModifiedBy>Iva Ožegović</cp:lastModifiedBy>
  <cp:revision/>
  <cp:lastPrinted>2026-07-16T08:53:04Z</cp:lastPrinted>
  <dcterms:created xsi:type="dcterms:W3CDTF">2014-04-24T12:39:56Z</dcterms:created>
  <dcterms:modified xsi:type="dcterms:W3CDTF">2026-07-16T08:53:09Z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e82b95c4-ab81-4b75-9f22-79de472b7b58</vt:lpwstr>
  </property>
  <property fmtid="{D5CDD505-2E9C-101B-9397-08002B2CF9AE}" pid="3" name="bjSaver">
    <vt:lpwstr>7CJi1CxNVq2YCn0EOJTHt5KR5VlxW0G+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policy="5c3d8ea1-31d6-40da-856a-ae7869ea61fe" origin="userSelected" xmlns="http://www.boldonj</vt:lpwstr>
  </property>
  <property fmtid="{D5CDD505-2E9C-101B-9397-08002B2CF9AE}" pid="5" name="bjDocumentLabelXML-0">
    <vt:lpwstr>ames.com/2008/01/sie/internal/label"&gt;&lt;element uid="dd526fa4-5442-4e7e-8d1e-b4e8d72336dc" value="" /&gt;&lt;/sisl&gt;</vt:lpwstr>
  </property>
  <property fmtid="{D5CDD505-2E9C-101B-9397-08002B2CF9AE}" pid="6" name="bjDocumentSecurityLabel">
    <vt:lpwstr>SLUŽBENO</vt:lpwstr>
  </property>
  <property fmtid="{D5CDD505-2E9C-101B-9397-08002B2CF9AE}" pid="7" name="bjLeftFooterLabel-first">
    <vt:lpwstr>&amp;"Times New Roman,Regular"&amp;10&amp;I&amp;K000000Stupanj klasifikacije:&amp;I&amp;K000000 &amp;"Tahoma,Regular"&amp;10&amp;B&amp;K0000C0SLUŽBENO</vt:lpwstr>
  </property>
  <property fmtid="{D5CDD505-2E9C-101B-9397-08002B2CF9AE}" pid="8" name="bjLeftFooterLabel-even">
    <vt:lpwstr>&amp;"Times New Roman,Regular"&amp;10&amp;I&amp;K000000Stupanj klasifikacije:&amp;I&amp;K000000 &amp;"Tahoma,Regular"&amp;10&amp;B&amp;K0000C0SLUŽBENO</vt:lpwstr>
  </property>
  <property fmtid="{D5CDD505-2E9C-101B-9397-08002B2CF9AE}" pid="9" name="bjLeftFooterLabel">
    <vt:lpwstr>&amp;"Times New Roman,Regular"&amp;10&amp;I&amp;K000000Stupanj klasifikacije:&amp;I&amp;K000000 &amp;"Tahoma,Regular"&amp;10&amp;B&amp;K0000C0SLUŽBENO</vt:lpwstr>
  </property>
  <property fmtid="{D5CDD505-2E9C-101B-9397-08002B2CF9AE}" pid="10" name="bjClsUserRVM">
    <vt:lpwstr>[]</vt:lpwstr>
  </property>
  <property fmtid="{D5CDD505-2E9C-101B-9397-08002B2CF9AE}" pid="11" name="MSIP_Label_a1893c90-3802-469b-8266-11cae1d6abd9_Enabled">
    <vt:lpwstr>true</vt:lpwstr>
  </property>
  <property fmtid="{D5CDD505-2E9C-101B-9397-08002B2CF9AE}" pid="12" name="MSIP_Label_a1893c90-3802-469b-8266-11cae1d6abd9_SetDate">
    <vt:lpwstr>2026-07-16T08:37:48Z</vt:lpwstr>
  </property>
  <property fmtid="{D5CDD505-2E9C-101B-9397-08002B2CF9AE}" pid="13" name="MSIP_Label_a1893c90-3802-469b-8266-11cae1d6abd9_Method">
    <vt:lpwstr>Privileged</vt:lpwstr>
  </property>
  <property fmtid="{D5CDD505-2E9C-101B-9397-08002B2CF9AE}" pid="14" name="MSIP_Label_a1893c90-3802-469b-8266-11cae1d6abd9_Name">
    <vt:lpwstr>SLUŽBENO</vt:lpwstr>
  </property>
  <property fmtid="{D5CDD505-2E9C-101B-9397-08002B2CF9AE}" pid="15" name="MSIP_Label_a1893c90-3802-469b-8266-11cae1d6abd9_SiteId">
    <vt:lpwstr>45b24d32-64bd-4126-954f-fc475240a4df</vt:lpwstr>
  </property>
  <property fmtid="{D5CDD505-2E9C-101B-9397-08002B2CF9AE}" pid="16" name="MSIP_Label_a1893c90-3802-469b-8266-11cae1d6abd9_ActionId">
    <vt:lpwstr>80e0874a-fd23-4d40-95f5-0b89a6f9948d</vt:lpwstr>
  </property>
  <property fmtid="{D5CDD505-2E9C-101B-9397-08002B2CF9AE}" pid="17" name="MSIP_Label_a1893c90-3802-469b-8266-11cae1d6abd9_ContentBits">
    <vt:lpwstr>1</vt:lpwstr>
  </property>
  <property fmtid="{D5CDD505-2E9C-101B-9397-08002B2CF9AE}" pid="18" name="MSIP_Label_a1893c90-3802-469b-8266-11cae1d6abd9_Tag">
    <vt:lpwstr>10, 0, 1, 1</vt:lpwstr>
  </property>
</Properties>
</file>